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Price-list-ENG" sheetId="1" r:id="rId1"/>
    <sheet name="Price-list-BG" sheetId="2" r:id="rId2"/>
    <sheet name="Price-list-Details" sheetId="3" r:id="rId3"/>
  </sheets>
  <definedNames/>
  <calcPr fullCalcOnLoad="1"/>
</workbook>
</file>

<file path=xl/sharedStrings.xml><?xml version="1.0" encoding="utf-8"?>
<sst xmlns="http://schemas.openxmlformats.org/spreadsheetml/2006/main" count="902" uniqueCount="301">
  <si>
    <t>ЦЕНОВА ЛИСТА</t>
  </si>
  <si>
    <t>№</t>
  </si>
  <si>
    <t>Етаж</t>
  </si>
  <si>
    <t>Имот</t>
  </si>
  <si>
    <t>Застр.площ</t>
  </si>
  <si>
    <t xml:space="preserve">КИД </t>
  </si>
  <si>
    <t>Ид.ч.</t>
  </si>
  <si>
    <t>Общо</t>
  </si>
  <si>
    <t>Цена</t>
  </si>
  <si>
    <t>Статус</t>
  </si>
  <si>
    <t>F1 /кв.м./</t>
  </si>
  <si>
    <t>в %</t>
  </si>
  <si>
    <t>F2 /кв.м./</t>
  </si>
  <si>
    <t>F1+F2</t>
  </si>
  <si>
    <t>в евро</t>
  </si>
  <si>
    <t>сутерен</t>
  </si>
  <si>
    <t>партер</t>
  </si>
  <si>
    <t>РЗП НА СГРАДАТА</t>
  </si>
  <si>
    <t xml:space="preserve">на жилищна сграда с подземни гаражи, офиси, ресторант, фитнес в  УПИ ІІ-903, 1154 от кв.151-д, местност Мотописта, р-н Триадица, СО </t>
  </si>
  <si>
    <t>фаза фундамент</t>
  </si>
  <si>
    <t>Описание</t>
  </si>
  <si>
    <t>Кота</t>
  </si>
  <si>
    <t>Фитнес</t>
  </si>
  <si>
    <t>І ниво- 0,00         ІІ ниво-3,45</t>
  </si>
  <si>
    <t>сутерен и партер</t>
  </si>
  <si>
    <t>партер и    І НП</t>
  </si>
  <si>
    <t>Ресторант</t>
  </si>
  <si>
    <t xml:space="preserve">                         Търговски площи- група І</t>
  </si>
  <si>
    <t xml:space="preserve">                         Паркоместа- група ІІ</t>
  </si>
  <si>
    <t>Общо за група І</t>
  </si>
  <si>
    <t>ПМ 1,2 и 3</t>
  </si>
  <si>
    <t>ПМ4</t>
  </si>
  <si>
    <t>ПМ5</t>
  </si>
  <si>
    <t>ПМ6</t>
  </si>
  <si>
    <t>ПМ7</t>
  </si>
  <si>
    <t>ПМ8</t>
  </si>
  <si>
    <t>ПМ9</t>
  </si>
  <si>
    <t>ПМ10</t>
  </si>
  <si>
    <t>ПМ11</t>
  </si>
  <si>
    <t>ПМ12</t>
  </si>
  <si>
    <t>ПМ13</t>
  </si>
  <si>
    <t>ПМ14</t>
  </si>
  <si>
    <t>ПМ15</t>
  </si>
  <si>
    <t>ПМ16</t>
  </si>
  <si>
    <t>ПМ17</t>
  </si>
  <si>
    <t>ПМ18</t>
  </si>
  <si>
    <t>ПМ19</t>
  </si>
  <si>
    <t>ПМ20</t>
  </si>
  <si>
    <t>ПМ21</t>
  </si>
  <si>
    <t>ПМ22</t>
  </si>
  <si>
    <t>ПМ23</t>
  </si>
  <si>
    <t>ПМ24</t>
  </si>
  <si>
    <t>ПМ25</t>
  </si>
  <si>
    <t>ПМ26</t>
  </si>
  <si>
    <t>ПМ27</t>
  </si>
  <si>
    <t>ПМ28</t>
  </si>
  <si>
    <t>ПМ29</t>
  </si>
  <si>
    <t>ПМ30</t>
  </si>
  <si>
    <t>ПМ31</t>
  </si>
  <si>
    <t>ПМ32</t>
  </si>
  <si>
    <t>ПМ33</t>
  </si>
  <si>
    <t>ПМ34</t>
  </si>
  <si>
    <t>ПМ35</t>
  </si>
  <si>
    <t>ПМ36</t>
  </si>
  <si>
    <t>ПМ37</t>
  </si>
  <si>
    <t>ПМ38</t>
  </si>
  <si>
    <t>ПМ39</t>
  </si>
  <si>
    <t>ПМ40</t>
  </si>
  <si>
    <t>ПМ41</t>
  </si>
  <si>
    <t>ПМ42</t>
  </si>
  <si>
    <t>ПМ43</t>
  </si>
  <si>
    <t>ПМ44</t>
  </si>
  <si>
    <t>ПМ45</t>
  </si>
  <si>
    <t>ПМ46</t>
  </si>
  <si>
    <t>ПМ47</t>
  </si>
  <si>
    <t>ПМ48</t>
  </si>
  <si>
    <t>ПМ49</t>
  </si>
  <si>
    <t>ПМ50</t>
  </si>
  <si>
    <t>Ст. Площи</t>
  </si>
  <si>
    <t>Общо за група ІІ</t>
  </si>
  <si>
    <t>помещение-резервоар</t>
  </si>
  <si>
    <t>помещение- спринклерни инсталации</t>
  </si>
  <si>
    <t>склад към вх.А и вх.Б</t>
  </si>
  <si>
    <t>помещение хидрофор</t>
  </si>
  <si>
    <t>абонатна станция</t>
  </si>
  <si>
    <t>климатизация</t>
  </si>
  <si>
    <t>помещение за КТП</t>
  </si>
  <si>
    <t>помещение за отпадъци</t>
  </si>
  <si>
    <t>помещение за агрегат</t>
  </si>
  <si>
    <t>едно работно помещение</t>
  </si>
  <si>
    <t>Група ІІІ</t>
  </si>
  <si>
    <t>Офис А</t>
  </si>
  <si>
    <t>Офис Б</t>
  </si>
  <si>
    <t>Офис В</t>
  </si>
  <si>
    <t>Общо за група ІІІ</t>
  </si>
  <si>
    <t>група ІV</t>
  </si>
  <si>
    <t>Офис 1</t>
  </si>
  <si>
    <t>Офис 2</t>
  </si>
  <si>
    <t>Офис 3</t>
  </si>
  <si>
    <t>Офис 4</t>
  </si>
  <si>
    <t>входно фоайе, 4 работни помещения,конферентна зала, кухненски бокс, санитарни помещения, три балкона</t>
  </si>
  <si>
    <t>входно фоайе, 2 работни помещения, конферентна зала, санитарни помещения, балкон</t>
  </si>
  <si>
    <t>входно фоайе, 2 работни помещения, конферентна зала, кухненски бокс, санитарни помещения, два балкона</t>
  </si>
  <si>
    <t>входно фоайе, 2 работни помещения, конферентна зала, кухненски бокс, санитарни помещения, балкон</t>
  </si>
  <si>
    <t>Общо за група ІV</t>
  </si>
  <si>
    <t>Апартаменти Вх."А"- група V</t>
  </si>
  <si>
    <t>1 НП</t>
  </si>
  <si>
    <t>1 жилищен</t>
  </si>
  <si>
    <t>Ателие №1А</t>
  </si>
  <si>
    <t>дневна с кухненски бокс и трапезария, спалня, баня с WC, складово помещение, балкон</t>
  </si>
  <si>
    <t>Апартамент №2А</t>
  </si>
  <si>
    <t>антре, дневна с кухненски бокс и трапезария, две спални, две бани с WC, складово помещение, коридор, 3 балкона</t>
  </si>
  <si>
    <t>Ателие №3А</t>
  </si>
  <si>
    <t>антре, дневна с кухненски бокс и трапезария, две спални, баня с WC, WC, складово помещение, балкон</t>
  </si>
  <si>
    <t>Ателие №4А</t>
  </si>
  <si>
    <t>2 жилищен</t>
  </si>
  <si>
    <t>Апартамент №5А</t>
  </si>
  <si>
    <t>Ателие №6А</t>
  </si>
  <si>
    <t>3 жилищен</t>
  </si>
  <si>
    <t>Ателие №7А</t>
  </si>
  <si>
    <t>4 жилищен</t>
  </si>
  <si>
    <t>Апартамент №8А</t>
  </si>
  <si>
    <t>Ателие №9А</t>
  </si>
  <si>
    <t>Ателие №10А</t>
  </si>
  <si>
    <t>Апартамент №11А</t>
  </si>
  <si>
    <t>Ателие №12А</t>
  </si>
  <si>
    <t>5 жилищен</t>
  </si>
  <si>
    <t>Ателие №13А</t>
  </si>
  <si>
    <t>Апартамент №14А</t>
  </si>
  <si>
    <t>Ателие №15А</t>
  </si>
  <si>
    <t>І и ІІ ПП</t>
  </si>
  <si>
    <t>Апартамент №16А</t>
  </si>
  <si>
    <t>Общо за група V</t>
  </si>
  <si>
    <r>
      <t>І ПП</t>
    </r>
    <r>
      <rPr>
        <sz val="8"/>
        <rFont val="Arial"/>
        <family val="2"/>
      </rPr>
      <t xml:space="preserve">-антре, кухня с трапезария и денвна, спалня, кабинет, WC с предверие, баня с WC, два балкона и стълба към </t>
    </r>
    <r>
      <rPr>
        <b/>
        <sz val="8"/>
        <rFont val="Arial"/>
        <family val="2"/>
      </rPr>
      <t>ІІ ПП</t>
    </r>
    <r>
      <rPr>
        <sz val="8"/>
        <rFont val="Arial"/>
        <family val="2"/>
      </rPr>
      <t>- шест тавански складови помещения с прилежаща тераса, въздух над дневната и стълба към І-ви вино</t>
    </r>
  </si>
  <si>
    <t>партер- 0,00     сутерен -3,20</t>
  </si>
  <si>
    <t>ІІ ПП- 20,55       І ПП- 23,70</t>
  </si>
  <si>
    <t>Апартаменти Вх."Б"- група VІ</t>
  </si>
  <si>
    <t>Апартамент №1Б</t>
  </si>
  <si>
    <t>антре, дневна с кухненски бокс и трапезария, две спални, WC, две бани с WC, складово помещение, коридор, балкон</t>
  </si>
  <si>
    <t>Апартамент №2Б</t>
  </si>
  <si>
    <t>антре, дневна с кухненски бокс и трапезария, две спални, WC, баня с WC, складово помещение, коридор, 3 балкона</t>
  </si>
  <si>
    <t>Ателие №3Б</t>
  </si>
  <si>
    <t>Апартамент №4Б</t>
  </si>
  <si>
    <t>Апартамент №5Б</t>
  </si>
  <si>
    <t>Ателие №6Б</t>
  </si>
  <si>
    <t>Апартамент №7Б</t>
  </si>
  <si>
    <t>Апартамент №8Б</t>
  </si>
  <si>
    <t>Ателие №9Б</t>
  </si>
  <si>
    <t>Апартамент №10Б</t>
  </si>
  <si>
    <t>Апартамент №11Б</t>
  </si>
  <si>
    <t>Ателие №12Б</t>
  </si>
  <si>
    <t>Апартамент №13Б</t>
  </si>
  <si>
    <t>Апартамент №14Б</t>
  </si>
  <si>
    <t>Ателие №15Б</t>
  </si>
  <si>
    <t>Апартамент №16Б</t>
  </si>
  <si>
    <r>
      <t>І ПП</t>
    </r>
    <r>
      <rPr>
        <sz val="8"/>
        <rFont val="Arial"/>
        <family val="2"/>
      </rPr>
      <t xml:space="preserve">-антре, кухня с трапезария и дневна, две складови помещения, WC с предверие, шест балкона и стълба към </t>
    </r>
  </si>
  <si>
    <r>
      <t>ІІ ПП</t>
    </r>
    <r>
      <rPr>
        <sz val="8"/>
        <rFont val="Arial"/>
        <family val="2"/>
      </rPr>
      <t>- 12 тавански складови помещения, три тераси, въздух над дневната и стълба към І-ви ниво</t>
    </r>
  </si>
  <si>
    <r>
      <t>І ниво- 317,87кв.м</t>
    </r>
    <r>
      <rPr>
        <sz val="8"/>
        <rFont val="Arial"/>
        <family val="2"/>
      </rPr>
      <t xml:space="preserve">., входно фоайе с бар, две фитнес зали, тераса и стълба към </t>
    </r>
    <r>
      <rPr>
        <b/>
        <u val="single"/>
        <sz val="8"/>
        <rFont val="Arial"/>
        <family val="2"/>
      </rPr>
      <t>ІІ ниво- 201,32кв.м</t>
    </r>
    <r>
      <rPr>
        <sz val="8"/>
        <rFont val="Arial"/>
        <family val="2"/>
      </rPr>
      <t>., фоайе, хидромасажен център със съблекални, санитарни помещения и сауна, зала за аеробика, три балкона и ктълба към І ниво.</t>
    </r>
  </si>
  <si>
    <r>
      <t>партер- 427,11</t>
    </r>
    <r>
      <rPr>
        <u val="single"/>
        <sz val="8"/>
        <rFont val="Arial"/>
        <family val="2"/>
      </rPr>
      <t>кв.м</t>
    </r>
    <r>
      <rPr>
        <sz val="8"/>
        <rFont val="Arial"/>
        <family val="2"/>
      </rPr>
      <t xml:space="preserve">., входно фоайе, гардероб, санитарни помещения, голяма зала, малка зала, клуб, кухня, служебен вход (предверие), склад, миялно помещение за отпадъци, тераса и стълбище за </t>
    </r>
    <r>
      <rPr>
        <b/>
        <u val="single"/>
        <sz val="8"/>
        <rFont val="Arial"/>
        <family val="2"/>
      </rPr>
      <t>сутерен- 121,32кв.м.</t>
    </r>
    <r>
      <rPr>
        <sz val="8"/>
        <rFont val="Arial"/>
        <family val="2"/>
      </rPr>
      <t>, битови помещение за персонал, коридор, 4 склада, хладилна камера, машинно помещение за подемник, и стълбище към партер</t>
    </r>
  </si>
  <si>
    <t>резервиран</t>
  </si>
  <si>
    <t xml:space="preserve">Цена </t>
  </si>
  <si>
    <t>кв.м.</t>
  </si>
  <si>
    <t>Floor</t>
  </si>
  <si>
    <t>Property</t>
  </si>
  <si>
    <t>Description</t>
  </si>
  <si>
    <t>Ellevation</t>
  </si>
  <si>
    <t>Build-up area</t>
  </si>
  <si>
    <t>F1 /sq.m../</t>
  </si>
  <si>
    <t>Basement/</t>
  </si>
  <si>
    <t>additional area</t>
  </si>
  <si>
    <t>Common parts</t>
  </si>
  <si>
    <t>in %</t>
  </si>
  <si>
    <t>F2 /sq.m./</t>
  </si>
  <si>
    <t>Total</t>
  </si>
  <si>
    <t>EUR/</t>
  </si>
  <si>
    <t>sq.m.</t>
  </si>
  <si>
    <t>Total Price</t>
  </si>
  <si>
    <t>in EUR</t>
  </si>
  <si>
    <t>Statue</t>
  </si>
  <si>
    <t>Parking place 1,2 и 3</t>
  </si>
  <si>
    <t>Parking place 4</t>
  </si>
  <si>
    <t>Parking place 5</t>
  </si>
  <si>
    <t>Parking place 6</t>
  </si>
  <si>
    <t>Parking place 7</t>
  </si>
  <si>
    <t>Parking place 8</t>
  </si>
  <si>
    <t>Parking place 9</t>
  </si>
  <si>
    <t>Parking place 10</t>
  </si>
  <si>
    <t>Parking place 11</t>
  </si>
  <si>
    <t>Parking place 12</t>
  </si>
  <si>
    <t>Parking place 13</t>
  </si>
  <si>
    <t>Parking place 14</t>
  </si>
  <si>
    <t>Parking place 15</t>
  </si>
  <si>
    <t>Parking place 16</t>
  </si>
  <si>
    <t>Parking place 17</t>
  </si>
  <si>
    <t>Parking place 18</t>
  </si>
  <si>
    <t>Parking place 19</t>
  </si>
  <si>
    <t>Parking place 20</t>
  </si>
  <si>
    <t>Parking place 21</t>
  </si>
  <si>
    <t>Parking place 22</t>
  </si>
  <si>
    <t>Parking place 23</t>
  </si>
  <si>
    <t>Parking place 24</t>
  </si>
  <si>
    <t>Parking place 25</t>
  </si>
  <si>
    <t>Parking place 26</t>
  </si>
  <si>
    <t>Parking place 27</t>
  </si>
  <si>
    <t>Parking place 28</t>
  </si>
  <si>
    <t>Parking place 29</t>
  </si>
  <si>
    <t>Parking place 30</t>
  </si>
  <si>
    <t>Parking place 31</t>
  </si>
  <si>
    <t>Parking place 32</t>
  </si>
  <si>
    <t>Parking place 33</t>
  </si>
  <si>
    <t>Parking place 34</t>
  </si>
  <si>
    <t>Parking place 35</t>
  </si>
  <si>
    <t>Parking place 36</t>
  </si>
  <si>
    <t>Parking place 37</t>
  </si>
  <si>
    <t>Parking place 38</t>
  </si>
  <si>
    <t>Parking place 39</t>
  </si>
  <si>
    <t>Parking place 40</t>
  </si>
  <si>
    <t>Parking place 41</t>
  </si>
  <si>
    <t>Parking place 42</t>
  </si>
  <si>
    <t>Parking place 43</t>
  </si>
  <si>
    <t>Parking place 44</t>
  </si>
  <si>
    <t>Parking place 45</t>
  </si>
  <si>
    <t>Parking place 46</t>
  </si>
  <si>
    <t>Parking place 47</t>
  </si>
  <si>
    <t>Parking place 48</t>
  </si>
  <si>
    <t>Parking place 49</t>
  </si>
  <si>
    <t>Parking place 50</t>
  </si>
  <si>
    <t>underground</t>
  </si>
  <si>
    <t>reserved</t>
  </si>
  <si>
    <t>ground floor</t>
  </si>
  <si>
    <t>Office А</t>
  </si>
  <si>
    <t>Office B</t>
  </si>
  <si>
    <t>Office C</t>
  </si>
  <si>
    <t>one working place</t>
  </si>
  <si>
    <t xml:space="preserve">                         Parking Places- Group ІІ</t>
  </si>
  <si>
    <t>Group ІІІ</t>
  </si>
  <si>
    <t>Group ІV</t>
  </si>
  <si>
    <t>1 office level</t>
  </si>
  <si>
    <t>Office 1</t>
  </si>
  <si>
    <t>Office 2</t>
  </si>
  <si>
    <t>Office 3</t>
  </si>
  <si>
    <t>Office 4</t>
  </si>
  <si>
    <t>entrance, 4 working places, conference room, kitchenette, toilet and lavatory, 3 balconies</t>
  </si>
  <si>
    <t>entrance, 2 working places, conference room, kitchenette, toilet and lavatory and a balcony</t>
  </si>
  <si>
    <t>entrance, 2 working places, conference room, kitchenette, toilet and lavatory and 2 balconies</t>
  </si>
  <si>
    <t>Apartments Entrance"А"- Group V</t>
  </si>
  <si>
    <t>1residential</t>
  </si>
  <si>
    <t>2 residential</t>
  </si>
  <si>
    <t>3 residential</t>
  </si>
  <si>
    <t>4 residential</t>
  </si>
  <si>
    <t>5 residential</t>
  </si>
  <si>
    <t>Studio №1А</t>
  </si>
  <si>
    <t>Apartment №2А</t>
  </si>
  <si>
    <t>Studio №3А</t>
  </si>
  <si>
    <t>Studio №4А</t>
  </si>
  <si>
    <t>Studio №6А</t>
  </si>
  <si>
    <t>Studio №7А</t>
  </si>
  <si>
    <t>Studio №9А</t>
  </si>
  <si>
    <t>Studio №10А</t>
  </si>
  <si>
    <t>Studio №12А</t>
  </si>
  <si>
    <t>Studio №13А</t>
  </si>
  <si>
    <t>Studio №15А</t>
  </si>
  <si>
    <t>Apartment №5А</t>
  </si>
  <si>
    <t>Apartment №8А</t>
  </si>
  <si>
    <t>Apartment №11А</t>
  </si>
  <si>
    <t>Apartment №14А</t>
  </si>
  <si>
    <t xml:space="preserve">kitchenette with living room, bedroom,  wc with bathroom, storage room and a terrace </t>
  </si>
  <si>
    <t xml:space="preserve">anteroom,  kitchenette with living room, 2 bedrooms, 2 wc with bathroom, storage room, corridor, and 3 terraces </t>
  </si>
  <si>
    <t xml:space="preserve">anteroom,  kitchenette with living room, 2 bedrooms, wc, wc with bathroom, storage room, corridor, and 3 terraces </t>
  </si>
  <si>
    <t>anteroom,  kitchenette with living room, 2 bedrooms, wc with bathroom, wc, storage room, corridor, and terrace</t>
  </si>
  <si>
    <t>anteroom,  kitchenette with living room, 2 bedrooms,2  wc with bathroom, wc, storage room, corridor, and terrace</t>
  </si>
  <si>
    <t>Apartments Entrance"B"- Group VI</t>
  </si>
  <si>
    <t>PRICE LIST</t>
  </si>
  <si>
    <t>ANASTASIJA APARTMENT BUILDING</t>
  </si>
  <si>
    <t>STAGE: FOUNDATION</t>
  </si>
  <si>
    <r>
      <t>партер- 427,11</t>
    </r>
    <r>
      <rPr>
        <u val="single"/>
        <sz val="8"/>
        <rFont val="Arial"/>
        <family val="2"/>
      </rPr>
      <t>кв.м</t>
    </r>
    <r>
      <rPr>
        <sz val="8"/>
        <rFont val="Arial"/>
        <family val="2"/>
      </rPr>
      <t xml:space="preserve">., входно фоайе, гардероб, санитарни помещения, голяма зала, малка зала, клуб, кухня, служебен вход (предверие), склад, миялно помещение за отпадъци, тераса и стълбище за </t>
    </r>
    <r>
      <rPr>
        <b/>
        <u val="single"/>
        <sz val="8"/>
        <rFont val="Arial"/>
        <family val="2"/>
      </rPr>
      <t>сутерен- 121,32кв.м.</t>
    </r>
    <r>
      <rPr>
        <sz val="8"/>
        <rFont val="Arial"/>
        <family val="2"/>
      </rPr>
      <t>, битови помещение за персонал, коридор, 4 скл</t>
    </r>
  </si>
  <si>
    <t>Изложение</t>
  </si>
  <si>
    <t>североизток и югозапад</t>
  </si>
  <si>
    <t>североизток</t>
  </si>
  <si>
    <t>северозапад</t>
  </si>
  <si>
    <t>югоизток, югозапад и северозапад</t>
  </si>
  <si>
    <t>североизток и северозапад</t>
  </si>
  <si>
    <t xml:space="preserve">югоизток и югозапад </t>
  </si>
  <si>
    <t>североизток, югоизток и югозапад</t>
  </si>
  <si>
    <t>югоизток и югозапад</t>
  </si>
  <si>
    <t>югоизток, югозапад, северозапад и североизток</t>
  </si>
  <si>
    <t>Apartment №1B</t>
  </si>
  <si>
    <t>Apartment №2B</t>
  </si>
  <si>
    <t>Studio №3B</t>
  </si>
  <si>
    <t>Apartment №4B</t>
  </si>
  <si>
    <t>Apartment №5B</t>
  </si>
  <si>
    <t>Studio №6B</t>
  </si>
  <si>
    <t>Apartment №7B</t>
  </si>
  <si>
    <t>Apartment №8B</t>
  </si>
  <si>
    <t>Studio №9B</t>
  </si>
  <si>
    <t>Apartment №10B</t>
  </si>
  <si>
    <t>Apartment №11B</t>
  </si>
  <si>
    <t>Studio №12B</t>
  </si>
  <si>
    <t>Apartment №13B</t>
  </si>
  <si>
    <t>Apartment №14B</t>
  </si>
  <si>
    <t>Studio №15B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</si>
</sst>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0"/>
    <numFmt numFmtId="166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/>
    </xf>
    <xf numFmtId="2" fontId="6" fillId="0" borderId="5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3"/>
  <sheetViews>
    <sheetView workbookViewId="0" topLeftCell="A1">
      <selection activeCell="G18" sqref="G17:G18"/>
    </sheetView>
  </sheetViews>
  <sheetFormatPr defaultColWidth="9.140625" defaultRowHeight="12.75"/>
  <cols>
    <col min="1" max="1" width="3.7109375" style="4" customWidth="1"/>
    <col min="2" max="2" width="9.8515625" style="4" bestFit="1" customWidth="1"/>
    <col min="3" max="3" width="19.00390625" style="4" bestFit="1" customWidth="1"/>
    <col min="4" max="4" width="33.421875" style="4" customWidth="1"/>
    <col min="5" max="5" width="11.421875" style="4" customWidth="1"/>
    <col min="6" max="6" width="8.28125" style="4" customWidth="1"/>
    <col min="7" max="7" width="6.7109375" style="4" customWidth="1"/>
    <col min="8" max="8" width="6.57421875" style="4" customWidth="1"/>
    <col min="9" max="9" width="7.7109375" style="4" bestFit="1" customWidth="1"/>
    <col min="10" max="10" width="6.28125" style="4" customWidth="1"/>
    <col min="11" max="11" width="6.28125" style="4" hidden="1" customWidth="1"/>
    <col min="12" max="12" width="6.28125" style="4" customWidth="1"/>
    <col min="13" max="13" width="12.28125" style="4" customWidth="1"/>
    <col min="14" max="14" width="12.00390625" style="4" customWidth="1"/>
    <col min="15" max="16384" width="9.140625" style="4" customWidth="1"/>
  </cols>
  <sheetData>
    <row r="1" spans="1:13" ht="11.25">
      <c r="A1" s="59" t="s">
        <v>272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1.25">
      <c r="A2" s="59" t="s">
        <v>273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" thickBot="1">
      <c r="A3" s="60" t="s">
        <v>274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2.75" thickBot="1" thickTop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20.25" thickTop="1">
      <c r="A5" s="5" t="s">
        <v>1</v>
      </c>
      <c r="B5" s="6" t="s">
        <v>162</v>
      </c>
      <c r="C5" s="6" t="s">
        <v>163</v>
      </c>
      <c r="D5" s="6" t="s">
        <v>164</v>
      </c>
      <c r="E5" s="6" t="s">
        <v>165</v>
      </c>
      <c r="F5" s="37" t="s">
        <v>166</v>
      </c>
      <c r="G5" s="44" t="s">
        <v>168</v>
      </c>
      <c r="H5" s="46" t="s">
        <v>170</v>
      </c>
      <c r="I5" s="46" t="s">
        <v>170</v>
      </c>
      <c r="J5" s="39" t="s">
        <v>173</v>
      </c>
      <c r="K5" s="39"/>
      <c r="L5" s="39" t="s">
        <v>174</v>
      </c>
      <c r="M5" s="39" t="s">
        <v>176</v>
      </c>
      <c r="N5" s="39" t="s">
        <v>178</v>
      </c>
    </row>
    <row r="6" spans="1:14" ht="23.25" thickBot="1">
      <c r="A6" s="7"/>
      <c r="B6" s="8"/>
      <c r="C6" s="8"/>
      <c r="D6" s="8"/>
      <c r="E6" s="8"/>
      <c r="F6" s="8" t="s">
        <v>167</v>
      </c>
      <c r="G6" s="45" t="s">
        <v>169</v>
      </c>
      <c r="H6" s="9" t="s">
        <v>171</v>
      </c>
      <c r="I6" s="9" t="s">
        <v>172</v>
      </c>
      <c r="J6" s="10" t="s">
        <v>13</v>
      </c>
      <c r="K6" s="10"/>
      <c r="L6" s="10" t="s">
        <v>175</v>
      </c>
      <c r="M6" s="10" t="s">
        <v>177</v>
      </c>
      <c r="N6" s="10"/>
    </row>
    <row r="7" spans="1:14" ht="12" thickTop="1">
      <c r="A7" s="11"/>
      <c r="B7" s="11"/>
      <c r="C7" s="11"/>
      <c r="D7" s="11"/>
      <c r="E7" s="43" t="s">
        <v>234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11.25">
      <c r="A8" s="12">
        <v>3</v>
      </c>
      <c r="B8" s="12" t="s">
        <v>227</v>
      </c>
      <c r="C8" s="14" t="s">
        <v>179</v>
      </c>
      <c r="D8" s="14"/>
      <c r="E8" s="16">
        <v>-3.2</v>
      </c>
      <c r="F8" s="16">
        <v>51.86</v>
      </c>
      <c r="G8" s="16">
        <v>2.28</v>
      </c>
      <c r="H8" s="17">
        <v>6.46</v>
      </c>
      <c r="I8" s="16">
        <v>51.06</v>
      </c>
      <c r="J8" s="16">
        <f aca="true" t="shared" si="0" ref="J8:J55">SUM(F8+I8)</f>
        <v>102.92</v>
      </c>
      <c r="K8" s="16"/>
      <c r="L8" s="16"/>
      <c r="M8" s="16">
        <v>30000</v>
      </c>
      <c r="N8" s="16"/>
    </row>
    <row r="9" spans="1:14" ht="11.25">
      <c r="A9" s="12">
        <v>4</v>
      </c>
      <c r="B9" s="12" t="s">
        <v>227</v>
      </c>
      <c r="C9" s="26" t="s">
        <v>180</v>
      </c>
      <c r="D9" s="14"/>
      <c r="E9" s="16">
        <v>-3.2</v>
      </c>
      <c r="F9" s="16">
        <v>27.69</v>
      </c>
      <c r="G9" s="16">
        <v>2.76</v>
      </c>
      <c r="H9" s="17">
        <v>3.45</v>
      </c>
      <c r="I9" s="16">
        <v>27.26</v>
      </c>
      <c r="J9" s="16">
        <f t="shared" si="0"/>
        <v>54.95</v>
      </c>
      <c r="K9" s="16"/>
      <c r="L9" s="16"/>
      <c r="M9" s="16">
        <v>15000</v>
      </c>
      <c r="N9" s="16"/>
    </row>
    <row r="10" spans="1:14" ht="11.25">
      <c r="A10" s="12">
        <v>5</v>
      </c>
      <c r="B10" s="12" t="s">
        <v>227</v>
      </c>
      <c r="C10" s="26" t="s">
        <v>181</v>
      </c>
      <c r="D10" s="14"/>
      <c r="E10" s="16">
        <v>-3.2</v>
      </c>
      <c r="F10" s="16">
        <v>16.73</v>
      </c>
      <c r="G10" s="16">
        <v>2.99</v>
      </c>
      <c r="H10" s="17">
        <v>2.08</v>
      </c>
      <c r="I10" s="16">
        <v>16.47</v>
      </c>
      <c r="J10" s="16">
        <f t="shared" si="0"/>
        <v>33.2</v>
      </c>
      <c r="K10" s="16"/>
      <c r="L10" s="16"/>
      <c r="M10" s="16">
        <v>15000</v>
      </c>
      <c r="N10" s="16"/>
    </row>
    <row r="11" spans="1:14" ht="11.25">
      <c r="A11" s="12">
        <v>6</v>
      </c>
      <c r="B11" s="12" t="s">
        <v>227</v>
      </c>
      <c r="C11" s="26" t="s">
        <v>182</v>
      </c>
      <c r="D11" s="14"/>
      <c r="E11" s="16">
        <v>-3.2</v>
      </c>
      <c r="F11" s="16">
        <v>18.45</v>
      </c>
      <c r="G11" s="16">
        <v>3.53</v>
      </c>
      <c r="H11" s="17">
        <v>2.3</v>
      </c>
      <c r="I11" s="16">
        <v>18.16</v>
      </c>
      <c r="J11" s="16">
        <f t="shared" si="0"/>
        <v>36.61</v>
      </c>
      <c r="K11" s="16"/>
      <c r="L11" s="16"/>
      <c r="M11" s="16">
        <v>15000</v>
      </c>
      <c r="N11" s="16"/>
    </row>
    <row r="12" spans="1:14" ht="11.25">
      <c r="A12" s="12">
        <v>7</v>
      </c>
      <c r="B12" s="12" t="s">
        <v>227</v>
      </c>
      <c r="C12" s="26" t="s">
        <v>183</v>
      </c>
      <c r="D12" s="14"/>
      <c r="E12" s="16">
        <v>-3.2</v>
      </c>
      <c r="F12" s="16">
        <v>18.45</v>
      </c>
      <c r="G12" s="16">
        <v>3.81</v>
      </c>
      <c r="H12" s="17">
        <v>2.3</v>
      </c>
      <c r="I12" s="16">
        <v>18.16</v>
      </c>
      <c r="J12" s="16">
        <f t="shared" si="0"/>
        <v>36.61</v>
      </c>
      <c r="K12" s="16"/>
      <c r="L12" s="16"/>
      <c r="M12" s="16">
        <v>15000</v>
      </c>
      <c r="N12" s="16"/>
    </row>
    <row r="13" spans="1:14" ht="11.25">
      <c r="A13" s="12">
        <v>8</v>
      </c>
      <c r="B13" s="12" t="s">
        <v>227</v>
      </c>
      <c r="C13" s="26" t="s">
        <v>184</v>
      </c>
      <c r="D13" s="14"/>
      <c r="E13" s="16">
        <v>-3.2</v>
      </c>
      <c r="F13" s="16">
        <v>15.1</v>
      </c>
      <c r="G13" s="16">
        <v>3.31</v>
      </c>
      <c r="H13" s="17">
        <v>1.88</v>
      </c>
      <c r="I13" s="16">
        <v>14.87</v>
      </c>
      <c r="J13" s="16">
        <f t="shared" si="0"/>
        <v>29.97</v>
      </c>
      <c r="K13" s="16"/>
      <c r="L13" s="16"/>
      <c r="M13" s="16">
        <v>15000</v>
      </c>
      <c r="N13" s="16"/>
    </row>
    <row r="14" spans="1:14" ht="11.25">
      <c r="A14" s="12">
        <v>9</v>
      </c>
      <c r="B14" s="12" t="s">
        <v>227</v>
      </c>
      <c r="C14" s="26" t="s">
        <v>185</v>
      </c>
      <c r="D14" s="14"/>
      <c r="E14" s="16">
        <v>-3.2</v>
      </c>
      <c r="F14" s="16">
        <v>15.07</v>
      </c>
      <c r="G14" s="16">
        <v>3.49</v>
      </c>
      <c r="H14" s="17">
        <v>1.88</v>
      </c>
      <c r="I14" s="16">
        <v>14.84</v>
      </c>
      <c r="J14" s="16">
        <f t="shared" si="0"/>
        <v>29.91</v>
      </c>
      <c r="K14" s="16"/>
      <c r="L14" s="16"/>
      <c r="M14" s="16">
        <v>15000</v>
      </c>
      <c r="N14" s="16"/>
    </row>
    <row r="15" spans="1:14" ht="11.25">
      <c r="A15" s="12">
        <v>10</v>
      </c>
      <c r="B15" s="12" t="s">
        <v>227</v>
      </c>
      <c r="C15" s="26" t="s">
        <v>186</v>
      </c>
      <c r="D15" s="14"/>
      <c r="E15" s="16">
        <v>-3.2</v>
      </c>
      <c r="F15" s="16">
        <v>20.29</v>
      </c>
      <c r="G15" s="16">
        <v>5.03</v>
      </c>
      <c r="H15" s="17">
        <v>2.53</v>
      </c>
      <c r="I15" s="16">
        <v>19.98</v>
      </c>
      <c r="J15" s="16">
        <f t="shared" si="0"/>
        <v>40.269999999999996</v>
      </c>
      <c r="K15" s="16"/>
      <c r="L15" s="16"/>
      <c r="M15" s="16">
        <v>15000</v>
      </c>
      <c r="N15" s="16"/>
    </row>
    <row r="16" spans="1:14" ht="11.25">
      <c r="A16" s="12">
        <v>11</v>
      </c>
      <c r="B16" s="12" t="s">
        <v>227</v>
      </c>
      <c r="C16" s="26" t="s">
        <v>187</v>
      </c>
      <c r="D16" s="14"/>
      <c r="E16" s="16">
        <v>-3.2</v>
      </c>
      <c r="F16" s="16">
        <v>17.84</v>
      </c>
      <c r="G16" s="16">
        <v>4.69</v>
      </c>
      <c r="H16" s="17">
        <v>2.22</v>
      </c>
      <c r="I16" s="16">
        <v>17.56</v>
      </c>
      <c r="J16" s="16">
        <f t="shared" si="0"/>
        <v>35.4</v>
      </c>
      <c r="K16" s="16"/>
      <c r="L16" s="16"/>
      <c r="M16" s="16">
        <v>15000</v>
      </c>
      <c r="N16" s="16"/>
    </row>
    <row r="17" spans="1:14" ht="11.25">
      <c r="A17" s="12">
        <v>12</v>
      </c>
      <c r="B17" s="12" t="s">
        <v>227</v>
      </c>
      <c r="C17" s="26" t="s">
        <v>188</v>
      </c>
      <c r="D17" s="14"/>
      <c r="E17" s="16">
        <v>-3.2</v>
      </c>
      <c r="F17" s="16">
        <v>14.98</v>
      </c>
      <c r="G17" s="16">
        <v>4.17</v>
      </c>
      <c r="H17" s="17">
        <v>1.87</v>
      </c>
      <c r="I17" s="16">
        <v>14.75</v>
      </c>
      <c r="J17" s="16">
        <f t="shared" si="0"/>
        <v>29.73</v>
      </c>
      <c r="K17" s="16"/>
      <c r="L17" s="16"/>
      <c r="M17" s="16">
        <v>15000</v>
      </c>
      <c r="N17" s="16"/>
    </row>
    <row r="18" spans="1:14" ht="11.25">
      <c r="A18" s="12">
        <v>13</v>
      </c>
      <c r="B18" s="12" t="s">
        <v>227</v>
      </c>
      <c r="C18" s="26" t="s">
        <v>189</v>
      </c>
      <c r="D18" s="14"/>
      <c r="E18" s="16">
        <v>-3.2</v>
      </c>
      <c r="F18" s="16">
        <v>15.16</v>
      </c>
      <c r="G18" s="16">
        <v>4.36</v>
      </c>
      <c r="H18" s="17">
        <v>1.89</v>
      </c>
      <c r="I18" s="16">
        <v>14.93</v>
      </c>
      <c r="J18" s="16">
        <f t="shared" si="0"/>
        <v>30.09</v>
      </c>
      <c r="K18" s="16"/>
      <c r="L18" s="16"/>
      <c r="M18" s="16">
        <v>15000</v>
      </c>
      <c r="N18" s="16"/>
    </row>
    <row r="19" spans="1:14" ht="11.25">
      <c r="A19" s="12">
        <v>14</v>
      </c>
      <c r="B19" s="12" t="s">
        <v>227</v>
      </c>
      <c r="C19" s="26" t="s">
        <v>190</v>
      </c>
      <c r="D19" s="14"/>
      <c r="E19" s="16">
        <v>-3.2</v>
      </c>
      <c r="F19" s="16">
        <v>14.25</v>
      </c>
      <c r="G19" s="16">
        <v>3.4</v>
      </c>
      <c r="H19" s="17">
        <v>1.78</v>
      </c>
      <c r="I19" s="16">
        <v>14.03</v>
      </c>
      <c r="J19" s="16">
        <f t="shared" si="0"/>
        <v>28.28</v>
      </c>
      <c r="K19" s="16"/>
      <c r="L19" s="16"/>
      <c r="M19" s="16">
        <v>12000</v>
      </c>
      <c r="N19" s="16" t="s">
        <v>228</v>
      </c>
    </row>
    <row r="20" spans="1:14" ht="11.25">
      <c r="A20" s="12">
        <v>15</v>
      </c>
      <c r="B20" s="12" t="s">
        <v>227</v>
      </c>
      <c r="C20" s="26" t="s">
        <v>191</v>
      </c>
      <c r="D20" s="14"/>
      <c r="E20" s="16">
        <v>-3.2</v>
      </c>
      <c r="F20" s="16">
        <v>14.36</v>
      </c>
      <c r="G20" s="16">
        <v>3.4</v>
      </c>
      <c r="H20" s="17">
        <v>1.79</v>
      </c>
      <c r="I20" s="16">
        <v>14.14</v>
      </c>
      <c r="J20" s="16">
        <f t="shared" si="0"/>
        <v>28.5</v>
      </c>
      <c r="K20" s="16"/>
      <c r="L20" s="16"/>
      <c r="M20" s="16">
        <v>12000</v>
      </c>
      <c r="N20" s="16" t="s">
        <v>228</v>
      </c>
    </row>
    <row r="21" spans="1:14" ht="11.25">
      <c r="A21" s="12">
        <v>16</v>
      </c>
      <c r="B21" s="12" t="s">
        <v>227</v>
      </c>
      <c r="C21" s="26" t="s">
        <v>192</v>
      </c>
      <c r="D21" s="14"/>
      <c r="E21" s="16">
        <v>-3.2</v>
      </c>
      <c r="F21" s="16">
        <v>19.84</v>
      </c>
      <c r="G21" s="16">
        <v>4.63</v>
      </c>
      <c r="H21" s="17">
        <v>2.47</v>
      </c>
      <c r="I21" s="16">
        <v>19.53</v>
      </c>
      <c r="J21" s="16">
        <f t="shared" si="0"/>
        <v>39.370000000000005</v>
      </c>
      <c r="K21" s="16"/>
      <c r="L21" s="16"/>
      <c r="M21" s="16">
        <v>12000</v>
      </c>
      <c r="N21" s="16" t="s">
        <v>228</v>
      </c>
    </row>
    <row r="22" spans="1:14" ht="11.25">
      <c r="A22" s="12">
        <v>17</v>
      </c>
      <c r="B22" s="12" t="s">
        <v>227</v>
      </c>
      <c r="C22" s="26" t="s">
        <v>193</v>
      </c>
      <c r="D22" s="14"/>
      <c r="E22" s="16">
        <v>-3.2</v>
      </c>
      <c r="F22" s="16">
        <v>19.79</v>
      </c>
      <c r="G22" s="16">
        <v>4.6</v>
      </c>
      <c r="H22" s="17">
        <v>2.47</v>
      </c>
      <c r="I22" s="16">
        <v>19.48</v>
      </c>
      <c r="J22" s="16">
        <f t="shared" si="0"/>
        <v>39.269999999999996</v>
      </c>
      <c r="K22" s="16"/>
      <c r="L22" s="16"/>
      <c r="M22" s="16">
        <v>12000</v>
      </c>
      <c r="N22" s="16" t="s">
        <v>228</v>
      </c>
    </row>
    <row r="23" spans="1:14" ht="11.25">
      <c r="A23" s="12">
        <v>18</v>
      </c>
      <c r="B23" s="12" t="s">
        <v>227</v>
      </c>
      <c r="C23" s="26" t="s">
        <v>194</v>
      </c>
      <c r="D23" s="14"/>
      <c r="E23" s="16">
        <v>-3.2</v>
      </c>
      <c r="F23" s="16">
        <v>14.71</v>
      </c>
      <c r="G23" s="16">
        <v>3.3</v>
      </c>
      <c r="H23" s="17">
        <v>1.83</v>
      </c>
      <c r="I23" s="16">
        <v>14.48</v>
      </c>
      <c r="J23" s="16">
        <f t="shared" si="0"/>
        <v>29.19</v>
      </c>
      <c r="K23" s="16"/>
      <c r="L23" s="16"/>
      <c r="M23" s="16">
        <v>12000</v>
      </c>
      <c r="N23" s="16" t="s">
        <v>228</v>
      </c>
    </row>
    <row r="24" spans="1:14" ht="11.25">
      <c r="A24" s="12">
        <v>19</v>
      </c>
      <c r="B24" s="12" t="s">
        <v>227</v>
      </c>
      <c r="C24" s="26" t="s">
        <v>195</v>
      </c>
      <c r="D24" s="14"/>
      <c r="E24" s="16">
        <v>-3.2</v>
      </c>
      <c r="F24" s="16">
        <v>13.94</v>
      </c>
      <c r="G24" s="16">
        <v>3.33</v>
      </c>
      <c r="H24" s="17">
        <v>1.74</v>
      </c>
      <c r="I24" s="16">
        <v>13.72</v>
      </c>
      <c r="J24" s="16">
        <f t="shared" si="0"/>
        <v>27.66</v>
      </c>
      <c r="K24" s="16"/>
      <c r="L24" s="16"/>
      <c r="M24" s="16">
        <v>12000</v>
      </c>
      <c r="N24" s="16" t="s">
        <v>228</v>
      </c>
    </row>
    <row r="25" spans="1:14" ht="11.25">
      <c r="A25" s="12">
        <v>20</v>
      </c>
      <c r="B25" s="12" t="s">
        <v>227</v>
      </c>
      <c r="C25" s="26" t="s">
        <v>196</v>
      </c>
      <c r="D25" s="14"/>
      <c r="E25" s="16">
        <v>-3.2</v>
      </c>
      <c r="F25" s="16">
        <v>22.87</v>
      </c>
      <c r="G25" s="16"/>
      <c r="H25" s="17">
        <v>2.85</v>
      </c>
      <c r="I25" s="16">
        <v>22.52</v>
      </c>
      <c r="J25" s="16">
        <f t="shared" si="0"/>
        <v>45.39</v>
      </c>
      <c r="K25" s="16"/>
      <c r="L25" s="16"/>
      <c r="M25" s="16">
        <v>12000</v>
      </c>
      <c r="N25" s="16" t="s">
        <v>228</v>
      </c>
    </row>
    <row r="26" spans="1:14" ht="11.25">
      <c r="A26" s="12">
        <v>21</v>
      </c>
      <c r="B26" s="12" t="s">
        <v>227</v>
      </c>
      <c r="C26" s="26" t="s">
        <v>197</v>
      </c>
      <c r="D26" s="14"/>
      <c r="E26" s="16">
        <v>-3.2</v>
      </c>
      <c r="F26" s="16">
        <v>22.87</v>
      </c>
      <c r="G26" s="16"/>
      <c r="H26" s="17">
        <v>2.85</v>
      </c>
      <c r="I26" s="16">
        <v>22.52</v>
      </c>
      <c r="J26" s="16">
        <f t="shared" si="0"/>
        <v>45.39</v>
      </c>
      <c r="K26" s="16"/>
      <c r="L26" s="16"/>
      <c r="M26" s="16">
        <v>12000</v>
      </c>
      <c r="N26" s="16" t="s">
        <v>228</v>
      </c>
    </row>
    <row r="27" spans="1:14" ht="11.25">
      <c r="A27" s="12">
        <v>22</v>
      </c>
      <c r="B27" s="12" t="s">
        <v>227</v>
      </c>
      <c r="C27" s="26" t="s">
        <v>198</v>
      </c>
      <c r="D27" s="14"/>
      <c r="E27" s="16">
        <v>-3.2</v>
      </c>
      <c r="F27" s="16">
        <v>13.01</v>
      </c>
      <c r="G27" s="16">
        <v>4.25</v>
      </c>
      <c r="H27" s="17">
        <v>1.62</v>
      </c>
      <c r="I27" s="16">
        <v>12.81</v>
      </c>
      <c r="J27" s="16">
        <f t="shared" si="0"/>
        <v>25.82</v>
      </c>
      <c r="K27" s="16"/>
      <c r="L27" s="16"/>
      <c r="M27" s="16">
        <v>12000</v>
      </c>
      <c r="N27" s="16" t="s">
        <v>228</v>
      </c>
    </row>
    <row r="28" spans="1:14" ht="11.25">
      <c r="A28" s="12">
        <v>23</v>
      </c>
      <c r="B28" s="12" t="s">
        <v>227</v>
      </c>
      <c r="C28" s="26" t="s">
        <v>199</v>
      </c>
      <c r="D28" s="14"/>
      <c r="E28" s="16">
        <v>-3.2</v>
      </c>
      <c r="F28" s="16">
        <v>12.89</v>
      </c>
      <c r="G28" s="16">
        <v>4.25</v>
      </c>
      <c r="H28" s="17">
        <v>1.61</v>
      </c>
      <c r="I28" s="16">
        <v>12.69</v>
      </c>
      <c r="J28" s="16">
        <f t="shared" si="0"/>
        <v>25.58</v>
      </c>
      <c r="K28" s="16"/>
      <c r="L28" s="16"/>
      <c r="M28" s="16">
        <v>12000</v>
      </c>
      <c r="N28" s="16" t="s">
        <v>228</v>
      </c>
    </row>
    <row r="29" spans="1:14" ht="11.25">
      <c r="A29" s="12">
        <v>24</v>
      </c>
      <c r="B29" s="12" t="s">
        <v>227</v>
      </c>
      <c r="C29" s="26" t="s">
        <v>200</v>
      </c>
      <c r="D29" s="14"/>
      <c r="E29" s="16">
        <v>-3.2</v>
      </c>
      <c r="F29" s="16">
        <v>17.65</v>
      </c>
      <c r="G29" s="16">
        <v>5.28</v>
      </c>
      <c r="H29" s="17">
        <v>2.2</v>
      </c>
      <c r="I29" s="16">
        <v>17.38</v>
      </c>
      <c r="J29" s="16">
        <f t="shared" si="0"/>
        <v>35.03</v>
      </c>
      <c r="K29" s="16"/>
      <c r="L29" s="16"/>
      <c r="M29" s="16">
        <v>15000</v>
      </c>
      <c r="N29" s="16"/>
    </row>
    <row r="30" spans="1:14" ht="11.25">
      <c r="A30" s="12">
        <v>25</v>
      </c>
      <c r="B30" s="12" t="s">
        <v>227</v>
      </c>
      <c r="C30" s="26" t="s">
        <v>201</v>
      </c>
      <c r="D30" s="14"/>
      <c r="E30" s="16">
        <v>-3.2</v>
      </c>
      <c r="F30" s="16">
        <v>18.48</v>
      </c>
      <c r="G30" s="16">
        <v>5.99</v>
      </c>
      <c r="H30" s="17">
        <v>2.3</v>
      </c>
      <c r="I30" s="16">
        <v>18.19</v>
      </c>
      <c r="J30" s="16">
        <f t="shared" si="0"/>
        <v>36.67</v>
      </c>
      <c r="K30" s="16"/>
      <c r="L30" s="16"/>
      <c r="M30" s="16">
        <v>15000</v>
      </c>
      <c r="N30" s="16"/>
    </row>
    <row r="31" spans="1:14" ht="11.25">
      <c r="A31" s="12">
        <v>26</v>
      </c>
      <c r="B31" s="12" t="s">
        <v>227</v>
      </c>
      <c r="C31" s="26" t="s">
        <v>202</v>
      </c>
      <c r="D31" s="14"/>
      <c r="E31" s="16">
        <v>-3.2</v>
      </c>
      <c r="F31" s="16">
        <v>13.63</v>
      </c>
      <c r="G31" s="16">
        <v>4.33</v>
      </c>
      <c r="H31" s="17">
        <v>1.7</v>
      </c>
      <c r="I31" s="16">
        <v>13.42</v>
      </c>
      <c r="J31" s="16">
        <f t="shared" si="0"/>
        <v>27.05</v>
      </c>
      <c r="K31" s="16"/>
      <c r="L31" s="16"/>
      <c r="M31" s="16">
        <v>15000</v>
      </c>
      <c r="N31" s="16"/>
    </row>
    <row r="32" spans="1:14" ht="11.25">
      <c r="A32" s="12">
        <v>27</v>
      </c>
      <c r="B32" s="12" t="s">
        <v>227</v>
      </c>
      <c r="C32" s="26" t="s">
        <v>203</v>
      </c>
      <c r="D32" s="14"/>
      <c r="E32" s="16">
        <v>-3.2</v>
      </c>
      <c r="F32" s="16">
        <v>12.82</v>
      </c>
      <c r="G32" s="16">
        <v>4.33</v>
      </c>
      <c r="H32" s="17">
        <v>1.6</v>
      </c>
      <c r="I32" s="16">
        <v>12.62</v>
      </c>
      <c r="J32" s="16">
        <f t="shared" si="0"/>
        <v>25.439999999999998</v>
      </c>
      <c r="K32" s="16"/>
      <c r="L32" s="16"/>
      <c r="M32" s="16">
        <v>15000</v>
      </c>
      <c r="N32" s="16"/>
    </row>
    <row r="33" spans="1:14" ht="11.25">
      <c r="A33" s="12">
        <v>28</v>
      </c>
      <c r="B33" s="12" t="s">
        <v>227</v>
      </c>
      <c r="C33" s="26" t="s">
        <v>204</v>
      </c>
      <c r="D33" s="14"/>
      <c r="E33" s="16">
        <v>-3.2</v>
      </c>
      <c r="F33" s="16">
        <v>17.63</v>
      </c>
      <c r="G33" s="16"/>
      <c r="H33" s="17">
        <v>2.2</v>
      </c>
      <c r="I33" s="16">
        <v>17.36</v>
      </c>
      <c r="J33" s="16">
        <f t="shared" si="0"/>
        <v>34.989999999999995</v>
      </c>
      <c r="K33" s="16"/>
      <c r="L33" s="16"/>
      <c r="M33" s="16">
        <v>15000</v>
      </c>
      <c r="N33" s="16"/>
    </row>
    <row r="34" spans="1:14" ht="11.25">
      <c r="A34" s="12">
        <v>29</v>
      </c>
      <c r="B34" s="12" t="s">
        <v>227</v>
      </c>
      <c r="C34" s="26" t="s">
        <v>205</v>
      </c>
      <c r="D34" s="14"/>
      <c r="E34" s="16">
        <v>-3.2</v>
      </c>
      <c r="F34" s="16">
        <v>19.15</v>
      </c>
      <c r="G34" s="16"/>
      <c r="H34" s="17">
        <v>2.39</v>
      </c>
      <c r="I34" s="16">
        <v>18.85</v>
      </c>
      <c r="J34" s="16">
        <f t="shared" si="0"/>
        <v>38</v>
      </c>
      <c r="K34" s="16"/>
      <c r="L34" s="16"/>
      <c r="M34" s="16">
        <v>15000</v>
      </c>
      <c r="N34" s="16"/>
    </row>
    <row r="35" spans="1:14" ht="11.25">
      <c r="A35" s="12">
        <v>30</v>
      </c>
      <c r="B35" s="12" t="s">
        <v>227</v>
      </c>
      <c r="C35" s="26" t="s">
        <v>206</v>
      </c>
      <c r="D35" s="14"/>
      <c r="E35" s="16">
        <v>-3.2</v>
      </c>
      <c r="F35" s="16">
        <v>11.14</v>
      </c>
      <c r="G35" s="16"/>
      <c r="H35" s="17">
        <v>1.39</v>
      </c>
      <c r="I35" s="16">
        <v>10.97</v>
      </c>
      <c r="J35" s="16">
        <f t="shared" si="0"/>
        <v>22.11</v>
      </c>
      <c r="K35" s="16"/>
      <c r="L35" s="16"/>
      <c r="M35" s="16">
        <v>15000</v>
      </c>
      <c r="N35" s="16"/>
    </row>
    <row r="36" spans="1:14" ht="11.25">
      <c r="A36" s="12">
        <v>31</v>
      </c>
      <c r="B36" s="12" t="s">
        <v>227</v>
      </c>
      <c r="C36" s="26" t="s">
        <v>207</v>
      </c>
      <c r="D36" s="14"/>
      <c r="E36" s="16">
        <v>-3.2</v>
      </c>
      <c r="F36" s="16">
        <v>12.27</v>
      </c>
      <c r="G36" s="16"/>
      <c r="H36" s="17">
        <v>1.53</v>
      </c>
      <c r="I36" s="16">
        <v>12.08</v>
      </c>
      <c r="J36" s="16">
        <f t="shared" si="0"/>
        <v>24.35</v>
      </c>
      <c r="K36" s="16"/>
      <c r="L36" s="16"/>
      <c r="M36" s="16">
        <v>15000</v>
      </c>
      <c r="N36" s="16"/>
    </row>
    <row r="37" spans="1:14" ht="11.25">
      <c r="A37" s="12">
        <v>32</v>
      </c>
      <c r="B37" s="12" t="s">
        <v>227</v>
      </c>
      <c r="C37" s="26" t="s">
        <v>208</v>
      </c>
      <c r="D37" s="14"/>
      <c r="E37" s="16">
        <v>-3.2</v>
      </c>
      <c r="F37" s="16">
        <v>16.38</v>
      </c>
      <c r="G37" s="16"/>
      <c r="H37" s="17">
        <v>2.04</v>
      </c>
      <c r="I37" s="16">
        <v>16.13</v>
      </c>
      <c r="J37" s="16">
        <f t="shared" si="0"/>
        <v>32.51</v>
      </c>
      <c r="K37" s="16"/>
      <c r="L37" s="16"/>
      <c r="M37" s="16">
        <v>15000</v>
      </c>
      <c r="N37" s="16"/>
    </row>
    <row r="38" spans="1:14" ht="11.25">
      <c r="A38" s="12">
        <v>33</v>
      </c>
      <c r="B38" s="12" t="s">
        <v>227</v>
      </c>
      <c r="C38" s="26" t="s">
        <v>209</v>
      </c>
      <c r="D38" s="14"/>
      <c r="E38" s="16">
        <v>-3.2</v>
      </c>
      <c r="F38" s="16">
        <v>16.33</v>
      </c>
      <c r="G38" s="16"/>
      <c r="H38" s="17">
        <v>2.03</v>
      </c>
      <c r="I38" s="16">
        <v>16.08</v>
      </c>
      <c r="J38" s="16">
        <f t="shared" si="0"/>
        <v>32.41</v>
      </c>
      <c r="K38" s="16"/>
      <c r="L38" s="16"/>
      <c r="M38" s="16">
        <v>15000</v>
      </c>
      <c r="N38" s="16"/>
    </row>
    <row r="39" spans="1:14" ht="11.25">
      <c r="A39" s="12">
        <v>34</v>
      </c>
      <c r="B39" s="12" t="s">
        <v>227</v>
      </c>
      <c r="C39" s="26" t="s">
        <v>210</v>
      </c>
      <c r="D39" s="14"/>
      <c r="E39" s="16">
        <v>-3.2</v>
      </c>
      <c r="F39" s="16">
        <v>13.77</v>
      </c>
      <c r="G39" s="16"/>
      <c r="H39" s="17">
        <v>1.72</v>
      </c>
      <c r="I39" s="16">
        <v>13.56</v>
      </c>
      <c r="J39" s="16">
        <f t="shared" si="0"/>
        <v>27.33</v>
      </c>
      <c r="K39" s="16"/>
      <c r="L39" s="16"/>
      <c r="M39" s="16">
        <v>15000</v>
      </c>
      <c r="N39" s="16"/>
    </row>
    <row r="40" spans="1:14" ht="11.25">
      <c r="A40" s="12">
        <v>35</v>
      </c>
      <c r="B40" s="12" t="s">
        <v>227</v>
      </c>
      <c r="C40" s="26" t="s">
        <v>211</v>
      </c>
      <c r="D40" s="14"/>
      <c r="E40" s="16">
        <v>-3.2</v>
      </c>
      <c r="F40" s="16">
        <v>12.66</v>
      </c>
      <c r="G40" s="16"/>
      <c r="H40" s="17">
        <v>1.58</v>
      </c>
      <c r="I40" s="16">
        <v>12.46</v>
      </c>
      <c r="J40" s="16">
        <f t="shared" si="0"/>
        <v>25.12</v>
      </c>
      <c r="K40" s="16"/>
      <c r="L40" s="16"/>
      <c r="M40" s="16">
        <v>15000</v>
      </c>
      <c r="N40" s="16"/>
    </row>
    <row r="41" spans="1:14" ht="11.25">
      <c r="A41" s="12">
        <v>36</v>
      </c>
      <c r="B41" s="12" t="s">
        <v>227</v>
      </c>
      <c r="C41" s="26" t="s">
        <v>212</v>
      </c>
      <c r="D41" s="14"/>
      <c r="E41" s="16">
        <v>-3.2</v>
      </c>
      <c r="F41" s="16">
        <v>13.18</v>
      </c>
      <c r="G41" s="16"/>
      <c r="H41" s="17">
        <v>1.64</v>
      </c>
      <c r="I41" s="16">
        <v>12.98</v>
      </c>
      <c r="J41" s="16">
        <f t="shared" si="0"/>
        <v>26.16</v>
      </c>
      <c r="K41" s="16"/>
      <c r="L41" s="16"/>
      <c r="M41" s="16">
        <v>15000</v>
      </c>
      <c r="N41" s="16"/>
    </row>
    <row r="42" spans="1:14" ht="11.25">
      <c r="A42" s="12">
        <v>37</v>
      </c>
      <c r="B42" s="12" t="s">
        <v>227</v>
      </c>
      <c r="C42" s="26" t="s">
        <v>213</v>
      </c>
      <c r="D42" s="14"/>
      <c r="E42" s="16">
        <v>-3.2</v>
      </c>
      <c r="F42" s="16">
        <v>13.02</v>
      </c>
      <c r="G42" s="16"/>
      <c r="H42" s="17">
        <v>1.62</v>
      </c>
      <c r="I42" s="16">
        <v>12.82</v>
      </c>
      <c r="J42" s="16">
        <f t="shared" si="0"/>
        <v>25.84</v>
      </c>
      <c r="K42" s="16"/>
      <c r="L42" s="16"/>
      <c r="M42" s="16">
        <v>15000</v>
      </c>
      <c r="N42" s="16"/>
    </row>
    <row r="43" spans="1:14" ht="11.25">
      <c r="A43" s="12">
        <v>38</v>
      </c>
      <c r="B43" s="12" t="s">
        <v>227</v>
      </c>
      <c r="C43" s="26" t="s">
        <v>214</v>
      </c>
      <c r="D43" s="14"/>
      <c r="E43" s="16">
        <v>-3.2</v>
      </c>
      <c r="F43" s="16">
        <v>18.23</v>
      </c>
      <c r="G43" s="16"/>
      <c r="H43" s="17">
        <v>2.27</v>
      </c>
      <c r="I43" s="16">
        <v>17.95</v>
      </c>
      <c r="J43" s="16">
        <f t="shared" si="0"/>
        <v>36.18</v>
      </c>
      <c r="K43" s="16"/>
      <c r="L43" s="16"/>
      <c r="M43" s="16">
        <v>15000</v>
      </c>
      <c r="N43" s="16"/>
    </row>
    <row r="44" spans="1:14" ht="11.25">
      <c r="A44" s="12">
        <v>39</v>
      </c>
      <c r="B44" s="12" t="s">
        <v>227</v>
      </c>
      <c r="C44" s="26" t="s">
        <v>215</v>
      </c>
      <c r="D44" s="14"/>
      <c r="E44" s="16">
        <v>-3.2</v>
      </c>
      <c r="F44" s="16">
        <v>18.92</v>
      </c>
      <c r="G44" s="16"/>
      <c r="H44" s="17">
        <v>2.36</v>
      </c>
      <c r="I44" s="16">
        <v>18.63</v>
      </c>
      <c r="J44" s="16">
        <f t="shared" si="0"/>
        <v>37.55</v>
      </c>
      <c r="K44" s="16"/>
      <c r="L44" s="16"/>
      <c r="M44" s="16">
        <v>15000</v>
      </c>
      <c r="N44" s="16"/>
    </row>
    <row r="45" spans="1:14" ht="11.25">
      <c r="A45" s="12">
        <v>40</v>
      </c>
      <c r="B45" s="12" t="s">
        <v>227</v>
      </c>
      <c r="C45" s="26" t="s">
        <v>216</v>
      </c>
      <c r="D45" s="14"/>
      <c r="E45" s="16">
        <v>-3.2</v>
      </c>
      <c r="F45" s="16">
        <v>13.13</v>
      </c>
      <c r="G45" s="16"/>
      <c r="H45" s="17">
        <v>1.64</v>
      </c>
      <c r="I45" s="16">
        <v>12.93</v>
      </c>
      <c r="J45" s="16">
        <f t="shared" si="0"/>
        <v>26.060000000000002</v>
      </c>
      <c r="K45" s="16"/>
      <c r="L45" s="16"/>
      <c r="M45" s="16">
        <v>15000</v>
      </c>
      <c r="N45" s="16"/>
    </row>
    <row r="46" spans="1:14" ht="11.25">
      <c r="A46" s="12">
        <v>41</v>
      </c>
      <c r="B46" s="12" t="s">
        <v>227</v>
      </c>
      <c r="C46" s="26" t="s">
        <v>217</v>
      </c>
      <c r="D46" s="14"/>
      <c r="E46" s="16">
        <v>-3.2</v>
      </c>
      <c r="F46" s="16">
        <v>12.47</v>
      </c>
      <c r="G46" s="16"/>
      <c r="H46" s="17">
        <v>1.55</v>
      </c>
      <c r="I46" s="16">
        <v>12.28</v>
      </c>
      <c r="J46" s="16">
        <f t="shared" si="0"/>
        <v>24.75</v>
      </c>
      <c r="K46" s="16"/>
      <c r="L46" s="16"/>
      <c r="M46" s="16">
        <v>15000</v>
      </c>
      <c r="N46" s="16"/>
    </row>
    <row r="47" spans="1:14" ht="11.25">
      <c r="A47" s="12">
        <v>42</v>
      </c>
      <c r="B47" s="12" t="s">
        <v>227</v>
      </c>
      <c r="C47" s="26" t="s">
        <v>218</v>
      </c>
      <c r="D47" s="14"/>
      <c r="E47" s="16">
        <v>-3.2</v>
      </c>
      <c r="F47" s="16">
        <v>15.51</v>
      </c>
      <c r="G47" s="16"/>
      <c r="H47" s="17">
        <v>1.93</v>
      </c>
      <c r="I47" s="16">
        <v>15.27</v>
      </c>
      <c r="J47" s="16">
        <f t="shared" si="0"/>
        <v>30.78</v>
      </c>
      <c r="K47" s="16"/>
      <c r="L47" s="16"/>
      <c r="M47" s="16">
        <v>15000</v>
      </c>
      <c r="N47" s="16"/>
    </row>
    <row r="48" spans="1:14" ht="11.25">
      <c r="A48" s="12">
        <v>43</v>
      </c>
      <c r="B48" s="12" t="s">
        <v>227</v>
      </c>
      <c r="C48" s="26" t="s">
        <v>219</v>
      </c>
      <c r="D48" s="14"/>
      <c r="E48" s="16">
        <v>-3.2</v>
      </c>
      <c r="F48" s="16">
        <v>17.65</v>
      </c>
      <c r="G48" s="16"/>
      <c r="H48" s="17">
        <v>2.2</v>
      </c>
      <c r="I48" s="16">
        <v>17.38</v>
      </c>
      <c r="J48" s="16">
        <f t="shared" si="0"/>
        <v>35.03</v>
      </c>
      <c r="K48" s="16"/>
      <c r="L48" s="16"/>
      <c r="M48" s="16">
        <v>15000</v>
      </c>
      <c r="N48" s="16"/>
    </row>
    <row r="49" spans="1:14" ht="11.25">
      <c r="A49" s="12">
        <v>44</v>
      </c>
      <c r="B49" s="12" t="s">
        <v>227</v>
      </c>
      <c r="C49" s="26" t="s">
        <v>220</v>
      </c>
      <c r="D49" s="14"/>
      <c r="E49" s="16">
        <v>-3.2</v>
      </c>
      <c r="F49" s="16">
        <v>11.94</v>
      </c>
      <c r="G49" s="16"/>
      <c r="H49" s="17">
        <v>1.49</v>
      </c>
      <c r="I49" s="16">
        <v>11.76</v>
      </c>
      <c r="J49" s="16">
        <f t="shared" si="0"/>
        <v>23.7</v>
      </c>
      <c r="K49" s="16"/>
      <c r="L49" s="16"/>
      <c r="M49" s="16">
        <v>15000</v>
      </c>
      <c r="N49" s="16"/>
    </row>
    <row r="50" spans="1:14" ht="11.25">
      <c r="A50" s="12">
        <v>45</v>
      </c>
      <c r="B50" s="12" t="s">
        <v>227</v>
      </c>
      <c r="C50" s="26" t="s">
        <v>221</v>
      </c>
      <c r="D50" s="14"/>
      <c r="E50" s="16">
        <v>-3.2</v>
      </c>
      <c r="F50" s="16">
        <v>11.12</v>
      </c>
      <c r="G50" s="16"/>
      <c r="H50" s="17">
        <v>1.39</v>
      </c>
      <c r="I50" s="16">
        <v>10.95</v>
      </c>
      <c r="J50" s="16">
        <f t="shared" si="0"/>
        <v>22.07</v>
      </c>
      <c r="K50" s="16"/>
      <c r="L50" s="16"/>
      <c r="M50" s="16">
        <v>15000</v>
      </c>
      <c r="N50" s="16"/>
    </row>
    <row r="51" spans="1:14" ht="11.25">
      <c r="A51" s="12">
        <v>46</v>
      </c>
      <c r="B51" s="12" t="s">
        <v>227</v>
      </c>
      <c r="C51" s="26" t="s">
        <v>222</v>
      </c>
      <c r="D51" s="14"/>
      <c r="E51" s="16">
        <v>-3.2</v>
      </c>
      <c r="F51" s="16">
        <v>12.16</v>
      </c>
      <c r="G51" s="16"/>
      <c r="H51" s="17">
        <v>1.52</v>
      </c>
      <c r="I51" s="16">
        <v>11.97</v>
      </c>
      <c r="J51" s="16">
        <f t="shared" si="0"/>
        <v>24.130000000000003</v>
      </c>
      <c r="K51" s="16"/>
      <c r="L51" s="16"/>
      <c r="M51" s="16">
        <v>15000</v>
      </c>
      <c r="N51" s="16"/>
    </row>
    <row r="52" spans="1:14" ht="11.25">
      <c r="A52" s="12">
        <v>47</v>
      </c>
      <c r="B52" s="12" t="s">
        <v>227</v>
      </c>
      <c r="C52" s="26" t="s">
        <v>223</v>
      </c>
      <c r="D52" s="14"/>
      <c r="E52" s="16">
        <v>-3.2</v>
      </c>
      <c r="F52" s="16">
        <v>13.34</v>
      </c>
      <c r="G52" s="16"/>
      <c r="H52" s="17">
        <v>1.66</v>
      </c>
      <c r="I52" s="16">
        <v>13.13</v>
      </c>
      <c r="J52" s="16">
        <f t="shared" si="0"/>
        <v>26.47</v>
      </c>
      <c r="K52" s="16"/>
      <c r="L52" s="16"/>
      <c r="M52" s="16">
        <v>15000</v>
      </c>
      <c r="N52" s="16"/>
    </row>
    <row r="53" spans="1:14" ht="11.25">
      <c r="A53" s="12">
        <v>48</v>
      </c>
      <c r="B53" s="12" t="s">
        <v>227</v>
      </c>
      <c r="C53" s="26" t="s">
        <v>224</v>
      </c>
      <c r="D53" s="14"/>
      <c r="E53" s="16">
        <v>-3.2</v>
      </c>
      <c r="F53" s="16">
        <v>16.08</v>
      </c>
      <c r="G53" s="16"/>
      <c r="H53" s="17">
        <v>2</v>
      </c>
      <c r="I53" s="16">
        <v>15.83</v>
      </c>
      <c r="J53" s="16">
        <f t="shared" si="0"/>
        <v>31.909999999999997</v>
      </c>
      <c r="K53" s="16"/>
      <c r="L53" s="16"/>
      <c r="M53" s="16">
        <v>15000</v>
      </c>
      <c r="N53" s="16"/>
    </row>
    <row r="54" spans="1:14" ht="11.25">
      <c r="A54" s="12">
        <v>49</v>
      </c>
      <c r="B54" s="12" t="s">
        <v>227</v>
      </c>
      <c r="C54" s="26" t="s">
        <v>225</v>
      </c>
      <c r="D54" s="14"/>
      <c r="E54" s="16">
        <v>-3.2</v>
      </c>
      <c r="F54" s="16">
        <v>16.01</v>
      </c>
      <c r="G54" s="16"/>
      <c r="H54" s="17">
        <v>2</v>
      </c>
      <c r="I54" s="16">
        <v>15.76</v>
      </c>
      <c r="J54" s="16">
        <f t="shared" si="0"/>
        <v>31.770000000000003</v>
      </c>
      <c r="K54" s="16"/>
      <c r="L54" s="16"/>
      <c r="M54" s="16">
        <v>15000</v>
      </c>
      <c r="N54" s="16"/>
    </row>
    <row r="55" spans="1:14" ht="11.25">
      <c r="A55" s="12">
        <v>50</v>
      </c>
      <c r="B55" s="12" t="s">
        <v>227</v>
      </c>
      <c r="C55" s="26" t="s">
        <v>226</v>
      </c>
      <c r="D55" s="14"/>
      <c r="E55" s="16">
        <v>-3.2</v>
      </c>
      <c r="F55" s="16">
        <v>17.66</v>
      </c>
      <c r="G55" s="16"/>
      <c r="H55" s="17">
        <v>2.2</v>
      </c>
      <c r="I55" s="16">
        <v>17.39</v>
      </c>
      <c r="J55" s="16">
        <f t="shared" si="0"/>
        <v>35.05</v>
      </c>
      <c r="K55" s="16"/>
      <c r="L55" s="16"/>
      <c r="M55" s="16">
        <v>15000</v>
      </c>
      <c r="N55" s="16"/>
    </row>
    <row r="56" spans="1:14" ht="11.25" customHeight="1">
      <c r="A56" s="19"/>
      <c r="B56" s="57"/>
      <c r="C56" s="58"/>
      <c r="D56" s="20"/>
      <c r="E56" s="21"/>
      <c r="F56" s="22">
        <f>SUM(F8:F55)</f>
        <v>802.4799999999998</v>
      </c>
      <c r="G56" s="22">
        <f>SUM(G8:G55)</f>
        <v>91.50999999999999</v>
      </c>
      <c r="H56" s="22">
        <f>SUM(H8:H55)</f>
        <v>100.02000000000001</v>
      </c>
      <c r="I56" s="22">
        <f>SUM(I8:I55)</f>
        <v>790.0900000000003</v>
      </c>
      <c r="J56" s="22">
        <f>SUM(J8:J55)</f>
        <v>1592.57</v>
      </c>
      <c r="K56" s="22"/>
      <c r="L56" s="22"/>
      <c r="M56" s="22"/>
      <c r="N56" s="22"/>
    </row>
    <row r="57" spans="1:14" ht="11.25">
      <c r="A57" s="12"/>
      <c r="B57" s="11"/>
      <c r="C57" s="11"/>
      <c r="D57" s="11"/>
      <c r="E57" s="43" t="s">
        <v>235</v>
      </c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1.25">
      <c r="A58" s="12">
        <v>51</v>
      </c>
      <c r="B58" s="28" t="s">
        <v>229</v>
      </c>
      <c r="C58" s="14" t="s">
        <v>230</v>
      </c>
      <c r="D58" s="14" t="s">
        <v>233</v>
      </c>
      <c r="E58" s="16">
        <v>0</v>
      </c>
      <c r="F58" s="16">
        <v>16.82</v>
      </c>
      <c r="G58" s="16"/>
      <c r="H58" s="17">
        <v>33.39</v>
      </c>
      <c r="I58" s="16">
        <v>1.3</v>
      </c>
      <c r="J58" s="16">
        <f>SUM(F58+I58)</f>
        <v>18.12</v>
      </c>
      <c r="K58" s="16"/>
      <c r="L58" s="16">
        <v>3500</v>
      </c>
      <c r="M58" s="16">
        <f>J58*3500</f>
        <v>63420</v>
      </c>
      <c r="N58" s="16" t="s">
        <v>228</v>
      </c>
    </row>
    <row r="59" spans="1:14" ht="11.25">
      <c r="A59" s="12">
        <v>52</v>
      </c>
      <c r="B59" s="28" t="s">
        <v>229</v>
      </c>
      <c r="C59" s="14" t="s">
        <v>231</v>
      </c>
      <c r="D59" s="14" t="s">
        <v>233</v>
      </c>
      <c r="E59" s="16">
        <v>0</v>
      </c>
      <c r="F59" s="16">
        <v>16.69</v>
      </c>
      <c r="G59" s="16"/>
      <c r="H59" s="17">
        <v>33.13</v>
      </c>
      <c r="I59" s="16">
        <v>1.29</v>
      </c>
      <c r="J59" s="16">
        <f>SUM(F59+I59)</f>
        <v>17.98</v>
      </c>
      <c r="K59" s="16"/>
      <c r="L59" s="16">
        <v>3500</v>
      </c>
      <c r="M59" s="16">
        <f>J59*3500</f>
        <v>62930</v>
      </c>
      <c r="N59" s="16"/>
    </row>
    <row r="60" spans="1:14" ht="11.25">
      <c r="A60" s="12">
        <v>53</v>
      </c>
      <c r="B60" s="28" t="s">
        <v>229</v>
      </c>
      <c r="C60" s="14" t="s">
        <v>232</v>
      </c>
      <c r="D60" s="14" t="s">
        <v>233</v>
      </c>
      <c r="E60" s="16">
        <v>0</v>
      </c>
      <c r="F60" s="16">
        <v>16.86</v>
      </c>
      <c r="G60" s="16"/>
      <c r="H60" s="17">
        <v>33.47</v>
      </c>
      <c r="I60" s="16">
        <v>1.31</v>
      </c>
      <c r="J60" s="16">
        <f>SUM(F60+I60)</f>
        <v>18.169999999999998</v>
      </c>
      <c r="K60" s="16"/>
      <c r="L60" s="16">
        <v>3500</v>
      </c>
      <c r="M60" s="16">
        <f>J60*3500</f>
        <v>63594.99999999999</v>
      </c>
      <c r="N60" s="16"/>
    </row>
    <row r="61" spans="1:14" ht="11.25" customHeight="1">
      <c r="A61" s="19"/>
      <c r="B61" s="57"/>
      <c r="C61" s="58"/>
      <c r="D61" s="20"/>
      <c r="E61" s="21"/>
      <c r="F61" s="22">
        <f>SUM(F58:F60)</f>
        <v>50.370000000000005</v>
      </c>
      <c r="G61" s="22"/>
      <c r="H61" s="29">
        <f>SUM(H58:H60)</f>
        <v>99.99000000000001</v>
      </c>
      <c r="I61" s="22">
        <f>SUM(I58:I60)</f>
        <v>3.9</v>
      </c>
      <c r="J61" s="22">
        <f>SUM(J58:J60)</f>
        <v>54.269999999999996</v>
      </c>
      <c r="K61" s="22"/>
      <c r="L61" s="22"/>
      <c r="M61" s="22"/>
      <c r="N61" s="25"/>
    </row>
    <row r="62" spans="1:14" ht="11.25">
      <c r="A62" s="11"/>
      <c r="B62" s="11"/>
      <c r="C62" s="11"/>
      <c r="D62" s="11"/>
      <c r="E62" s="43" t="s">
        <v>236</v>
      </c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33.75">
      <c r="A63" s="12">
        <v>54</v>
      </c>
      <c r="B63" s="12" t="s">
        <v>237</v>
      </c>
      <c r="C63" s="14" t="s">
        <v>238</v>
      </c>
      <c r="D63" s="15" t="s">
        <v>242</v>
      </c>
      <c r="E63" s="16">
        <v>3.45</v>
      </c>
      <c r="F63" s="16">
        <v>205.25</v>
      </c>
      <c r="G63" s="16"/>
      <c r="H63" s="17">
        <v>39.78</v>
      </c>
      <c r="I63" s="16">
        <v>60.66</v>
      </c>
      <c r="J63" s="16">
        <f>SUM(F63+I63)</f>
        <v>265.90999999999997</v>
      </c>
      <c r="K63" s="16"/>
      <c r="L63" s="16">
        <v>2600</v>
      </c>
      <c r="M63" s="16">
        <f>J63*L63</f>
        <v>691365.9999999999</v>
      </c>
      <c r="N63" s="16"/>
    </row>
    <row r="64" spans="1:14" ht="33.75">
      <c r="A64" s="12">
        <v>55</v>
      </c>
      <c r="B64" s="12" t="s">
        <v>237</v>
      </c>
      <c r="C64" s="14" t="s">
        <v>239</v>
      </c>
      <c r="D64" s="15" t="s">
        <v>243</v>
      </c>
      <c r="E64" s="16">
        <v>3.45</v>
      </c>
      <c r="F64" s="16">
        <v>90.05</v>
      </c>
      <c r="G64" s="16"/>
      <c r="H64" s="17">
        <v>17.45</v>
      </c>
      <c r="I64" s="16">
        <v>26.61</v>
      </c>
      <c r="J64" s="16">
        <f>SUM(F64+I64)</f>
        <v>116.66</v>
      </c>
      <c r="K64" s="16"/>
      <c r="L64" s="16">
        <v>2600</v>
      </c>
      <c r="M64" s="16">
        <f>J64*L64</f>
        <v>303316</v>
      </c>
      <c r="N64" s="16"/>
    </row>
    <row r="65" spans="1:14" ht="33.75">
      <c r="A65" s="12">
        <v>56</v>
      </c>
      <c r="B65" s="12" t="s">
        <v>237</v>
      </c>
      <c r="C65" s="14" t="s">
        <v>240</v>
      </c>
      <c r="D65" s="15" t="s">
        <v>244</v>
      </c>
      <c r="E65" s="16">
        <v>3.45</v>
      </c>
      <c r="F65" s="16">
        <v>128.45</v>
      </c>
      <c r="G65" s="16"/>
      <c r="H65" s="17">
        <v>24.89</v>
      </c>
      <c r="I65" s="16">
        <v>37.96</v>
      </c>
      <c r="J65" s="16">
        <f>SUM(F65+I65)</f>
        <v>166.41</v>
      </c>
      <c r="K65" s="16"/>
      <c r="L65" s="16">
        <v>2600</v>
      </c>
      <c r="M65" s="16">
        <f>J65*L65</f>
        <v>432666</v>
      </c>
      <c r="N65" s="16"/>
    </row>
    <row r="66" spans="1:14" ht="33.75">
      <c r="A66" s="12">
        <v>57</v>
      </c>
      <c r="B66" s="12" t="s">
        <v>237</v>
      </c>
      <c r="C66" s="14" t="s">
        <v>241</v>
      </c>
      <c r="D66" s="15" t="s">
        <v>243</v>
      </c>
      <c r="E66" s="16">
        <v>3.45</v>
      </c>
      <c r="F66" s="16">
        <v>92.27</v>
      </c>
      <c r="G66" s="16"/>
      <c r="H66" s="17">
        <v>17.88</v>
      </c>
      <c r="I66" s="16">
        <v>27.27</v>
      </c>
      <c r="J66" s="16">
        <f>SUM(F66+I66)</f>
        <v>119.53999999999999</v>
      </c>
      <c r="K66" s="16"/>
      <c r="L66" s="16">
        <v>2600</v>
      </c>
      <c r="M66" s="16">
        <f>J66*L66</f>
        <v>310804</v>
      </c>
      <c r="N66" s="12"/>
    </row>
    <row r="67" spans="1:14" ht="11.25">
      <c r="A67" s="19"/>
      <c r="B67" s="57"/>
      <c r="C67" s="58"/>
      <c r="D67" s="20"/>
      <c r="E67" s="21"/>
      <c r="F67" s="22">
        <f>SUM(F63:F66)</f>
        <v>516.02</v>
      </c>
      <c r="G67" s="22"/>
      <c r="H67" s="22">
        <f>SUM(H63:H66)</f>
        <v>100</v>
      </c>
      <c r="I67" s="22">
        <f>SUM(I63:I66)</f>
        <v>152.5</v>
      </c>
      <c r="J67" s="22">
        <f>SUM(J63:J66)</f>
        <v>668.5199999999999</v>
      </c>
      <c r="K67" s="22"/>
      <c r="L67" s="22"/>
      <c r="M67" s="22"/>
      <c r="N67" s="25"/>
    </row>
    <row r="68" spans="1:14" ht="11.25">
      <c r="A68" s="11"/>
      <c r="B68" s="11"/>
      <c r="C68" s="11"/>
      <c r="D68" s="11"/>
      <c r="E68" s="43" t="s">
        <v>245</v>
      </c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22.5">
      <c r="A69" s="42">
        <v>58</v>
      </c>
      <c r="B69" s="12" t="s">
        <v>246</v>
      </c>
      <c r="C69" s="14" t="s">
        <v>251</v>
      </c>
      <c r="D69" s="31" t="s">
        <v>266</v>
      </c>
      <c r="E69" s="16">
        <v>6.3</v>
      </c>
      <c r="F69" s="16">
        <v>81.38</v>
      </c>
      <c r="G69" s="16"/>
      <c r="H69" s="17">
        <v>3.61</v>
      </c>
      <c r="I69" s="16">
        <v>17.96</v>
      </c>
      <c r="J69" s="16">
        <f aca="true" t="shared" si="1" ref="J69:J83">SUM(F69+I69)</f>
        <v>99.34</v>
      </c>
      <c r="K69" s="16"/>
      <c r="L69" s="16">
        <v>1300</v>
      </c>
      <c r="M69" s="16">
        <f aca="true" t="shared" si="2" ref="M69:M83">J69*L69</f>
        <v>129142</v>
      </c>
      <c r="N69" s="16" t="s">
        <v>228</v>
      </c>
    </row>
    <row r="70" spans="1:14" ht="33.75">
      <c r="A70" s="42">
        <v>59</v>
      </c>
      <c r="B70" s="12" t="s">
        <v>246</v>
      </c>
      <c r="C70" s="14" t="s">
        <v>252</v>
      </c>
      <c r="D70" s="31" t="s">
        <v>267</v>
      </c>
      <c r="E70" s="16">
        <v>6.3</v>
      </c>
      <c r="F70" s="16">
        <v>173.14</v>
      </c>
      <c r="G70" s="16"/>
      <c r="H70" s="17">
        <v>7.68</v>
      </c>
      <c r="I70" s="16">
        <v>38.2</v>
      </c>
      <c r="J70" s="16">
        <f t="shared" si="1"/>
        <v>211.33999999999997</v>
      </c>
      <c r="K70" s="16"/>
      <c r="L70" s="16">
        <v>1300</v>
      </c>
      <c r="M70" s="16">
        <f t="shared" si="2"/>
        <v>274741.99999999994</v>
      </c>
      <c r="N70" s="12"/>
    </row>
    <row r="71" spans="1:14" ht="33.75">
      <c r="A71" s="42">
        <v>60</v>
      </c>
      <c r="B71" s="12" t="s">
        <v>246</v>
      </c>
      <c r="C71" s="14" t="s">
        <v>253</v>
      </c>
      <c r="D71" s="31" t="s">
        <v>269</v>
      </c>
      <c r="E71" s="16">
        <v>6.3</v>
      </c>
      <c r="F71" s="16">
        <v>139.29</v>
      </c>
      <c r="G71" s="16"/>
      <c r="H71" s="17">
        <v>6.18</v>
      </c>
      <c r="I71" s="16">
        <v>30.74</v>
      </c>
      <c r="J71" s="16">
        <f t="shared" si="1"/>
        <v>170.03</v>
      </c>
      <c r="K71" s="16"/>
      <c r="L71" s="16">
        <v>1300</v>
      </c>
      <c r="M71" s="16">
        <f t="shared" si="2"/>
        <v>221039</v>
      </c>
      <c r="N71" s="16" t="s">
        <v>228</v>
      </c>
    </row>
    <row r="72" spans="1:14" ht="22.5">
      <c r="A72" s="42">
        <v>61</v>
      </c>
      <c r="B72" s="12" t="s">
        <v>247</v>
      </c>
      <c r="C72" s="14" t="s">
        <v>254</v>
      </c>
      <c r="D72" s="31" t="s">
        <v>266</v>
      </c>
      <c r="E72" s="16">
        <v>9.2</v>
      </c>
      <c r="F72" s="16">
        <v>81.38</v>
      </c>
      <c r="G72" s="16"/>
      <c r="H72" s="17">
        <v>3.61</v>
      </c>
      <c r="I72" s="16">
        <v>17.96</v>
      </c>
      <c r="J72" s="16">
        <f t="shared" si="1"/>
        <v>99.34</v>
      </c>
      <c r="K72" s="16"/>
      <c r="L72" s="16">
        <v>1400</v>
      </c>
      <c r="M72" s="16">
        <f t="shared" si="2"/>
        <v>139076</v>
      </c>
      <c r="N72" s="12"/>
    </row>
    <row r="73" spans="1:14" ht="33.75">
      <c r="A73" s="42">
        <v>62</v>
      </c>
      <c r="B73" s="12" t="s">
        <v>247</v>
      </c>
      <c r="C73" s="14" t="s">
        <v>262</v>
      </c>
      <c r="D73" s="31" t="s">
        <v>267</v>
      </c>
      <c r="E73" s="16">
        <v>9.2</v>
      </c>
      <c r="F73" s="16">
        <v>173.14</v>
      </c>
      <c r="G73" s="16"/>
      <c r="H73" s="17">
        <v>7.68</v>
      </c>
      <c r="I73" s="16">
        <v>38.2</v>
      </c>
      <c r="J73" s="16">
        <f t="shared" si="1"/>
        <v>211.33999999999997</v>
      </c>
      <c r="K73" s="16"/>
      <c r="L73" s="16">
        <v>1400</v>
      </c>
      <c r="M73" s="16">
        <f t="shared" si="2"/>
        <v>295875.99999999994</v>
      </c>
      <c r="N73" s="12"/>
    </row>
    <row r="74" spans="1:14" ht="33.75">
      <c r="A74" s="42">
        <v>63</v>
      </c>
      <c r="B74" s="12" t="s">
        <v>247</v>
      </c>
      <c r="C74" s="14" t="s">
        <v>255</v>
      </c>
      <c r="D74" s="31" t="s">
        <v>269</v>
      </c>
      <c r="E74" s="16">
        <v>9.2</v>
      </c>
      <c r="F74" s="16">
        <v>139.28</v>
      </c>
      <c r="G74" s="16"/>
      <c r="H74" s="17">
        <v>6.18</v>
      </c>
      <c r="I74" s="16">
        <v>30.73</v>
      </c>
      <c r="J74" s="16">
        <f t="shared" si="1"/>
        <v>170.01</v>
      </c>
      <c r="K74" s="16"/>
      <c r="L74" s="16">
        <v>1400</v>
      </c>
      <c r="M74" s="16">
        <f t="shared" si="2"/>
        <v>238014</v>
      </c>
      <c r="N74" s="16" t="s">
        <v>228</v>
      </c>
    </row>
    <row r="75" spans="1:14" ht="22.5">
      <c r="A75" s="42">
        <v>64</v>
      </c>
      <c r="B75" s="12" t="s">
        <v>248</v>
      </c>
      <c r="C75" s="14" t="s">
        <v>256</v>
      </c>
      <c r="D75" s="31" t="s">
        <v>266</v>
      </c>
      <c r="E75" s="16">
        <v>12</v>
      </c>
      <c r="F75" s="16">
        <v>81.38</v>
      </c>
      <c r="G75" s="16"/>
      <c r="H75" s="17">
        <v>3.61</v>
      </c>
      <c r="I75" s="16">
        <v>17.96</v>
      </c>
      <c r="J75" s="16">
        <f t="shared" si="1"/>
        <v>99.34</v>
      </c>
      <c r="K75" s="16"/>
      <c r="L75" s="16">
        <v>1500</v>
      </c>
      <c r="M75" s="16">
        <f t="shared" si="2"/>
        <v>149010</v>
      </c>
      <c r="N75" s="12"/>
    </row>
    <row r="76" spans="1:14" ht="33.75">
      <c r="A76" s="42">
        <v>65</v>
      </c>
      <c r="B76" s="12" t="s">
        <v>248</v>
      </c>
      <c r="C76" s="14" t="s">
        <v>263</v>
      </c>
      <c r="D76" s="31" t="s">
        <v>267</v>
      </c>
      <c r="E76" s="16">
        <v>12</v>
      </c>
      <c r="F76" s="16">
        <v>173.14</v>
      </c>
      <c r="G76" s="16"/>
      <c r="H76" s="17">
        <v>7.68</v>
      </c>
      <c r="I76" s="16">
        <v>38.2</v>
      </c>
      <c r="J76" s="16">
        <f t="shared" si="1"/>
        <v>211.33999999999997</v>
      </c>
      <c r="K76" s="16"/>
      <c r="L76" s="16">
        <v>1500</v>
      </c>
      <c r="M76" s="16">
        <f t="shared" si="2"/>
        <v>317009.99999999994</v>
      </c>
      <c r="N76" s="16" t="s">
        <v>228</v>
      </c>
    </row>
    <row r="77" spans="1:14" ht="33.75">
      <c r="A77" s="42">
        <v>66</v>
      </c>
      <c r="B77" s="12" t="s">
        <v>248</v>
      </c>
      <c r="C77" s="14" t="s">
        <v>257</v>
      </c>
      <c r="D77" s="31" t="s">
        <v>269</v>
      </c>
      <c r="E77" s="16">
        <v>12</v>
      </c>
      <c r="F77" s="16">
        <v>139.29</v>
      </c>
      <c r="G77" s="16"/>
      <c r="H77" s="17">
        <v>6.18</v>
      </c>
      <c r="I77" s="16">
        <v>30.74</v>
      </c>
      <c r="J77" s="16">
        <f t="shared" si="1"/>
        <v>170.03</v>
      </c>
      <c r="K77" s="16"/>
      <c r="L77" s="16">
        <v>1500</v>
      </c>
      <c r="M77" s="16">
        <f t="shared" si="2"/>
        <v>255045</v>
      </c>
      <c r="N77" s="12"/>
    </row>
    <row r="78" spans="1:14" ht="22.5">
      <c r="A78" s="42">
        <v>67</v>
      </c>
      <c r="B78" s="12" t="s">
        <v>249</v>
      </c>
      <c r="C78" s="14" t="s">
        <v>258</v>
      </c>
      <c r="D78" s="31" t="s">
        <v>266</v>
      </c>
      <c r="E78" s="16">
        <v>14.85</v>
      </c>
      <c r="F78" s="16">
        <v>81.38</v>
      </c>
      <c r="G78" s="16"/>
      <c r="H78" s="17">
        <v>3.61</v>
      </c>
      <c r="I78" s="16">
        <v>17.96</v>
      </c>
      <c r="J78" s="16">
        <f t="shared" si="1"/>
        <v>99.34</v>
      </c>
      <c r="K78" s="16"/>
      <c r="L78" s="16">
        <v>1600</v>
      </c>
      <c r="M78" s="16">
        <f t="shared" si="2"/>
        <v>158944</v>
      </c>
      <c r="N78" s="16" t="s">
        <v>228</v>
      </c>
    </row>
    <row r="79" spans="1:14" ht="33.75">
      <c r="A79" s="42">
        <v>68</v>
      </c>
      <c r="B79" s="12" t="s">
        <v>249</v>
      </c>
      <c r="C79" s="14" t="s">
        <v>264</v>
      </c>
      <c r="D79" s="31" t="s">
        <v>267</v>
      </c>
      <c r="E79" s="16">
        <v>14.85</v>
      </c>
      <c r="F79" s="16">
        <v>173.14</v>
      </c>
      <c r="G79" s="16"/>
      <c r="H79" s="17">
        <v>7.68</v>
      </c>
      <c r="I79" s="16">
        <v>38.2</v>
      </c>
      <c r="J79" s="16">
        <f t="shared" si="1"/>
        <v>211.33999999999997</v>
      </c>
      <c r="K79" s="16"/>
      <c r="L79" s="16">
        <v>1600</v>
      </c>
      <c r="M79" s="16">
        <f t="shared" si="2"/>
        <v>338143.99999999994</v>
      </c>
      <c r="N79" s="12"/>
    </row>
    <row r="80" spans="1:14" ht="33.75">
      <c r="A80" s="42">
        <v>69</v>
      </c>
      <c r="B80" s="12" t="s">
        <v>249</v>
      </c>
      <c r="C80" s="14" t="s">
        <v>259</v>
      </c>
      <c r="D80" s="31" t="s">
        <v>269</v>
      </c>
      <c r="E80" s="16">
        <v>14.85</v>
      </c>
      <c r="F80" s="16">
        <v>139.28</v>
      </c>
      <c r="G80" s="16"/>
      <c r="H80" s="17">
        <v>6.18</v>
      </c>
      <c r="I80" s="16">
        <v>30.73</v>
      </c>
      <c r="J80" s="16">
        <f t="shared" si="1"/>
        <v>170.01</v>
      </c>
      <c r="K80" s="16"/>
      <c r="L80" s="16">
        <v>1600</v>
      </c>
      <c r="M80" s="16">
        <f t="shared" si="2"/>
        <v>272016</v>
      </c>
      <c r="N80" s="16" t="s">
        <v>228</v>
      </c>
    </row>
    <row r="81" spans="1:14" ht="22.5">
      <c r="A81" s="42">
        <v>70</v>
      </c>
      <c r="B81" s="12" t="s">
        <v>250</v>
      </c>
      <c r="C81" s="14" t="s">
        <v>260</v>
      </c>
      <c r="D81" s="31" t="s">
        <v>266</v>
      </c>
      <c r="E81" s="16">
        <v>17.7</v>
      </c>
      <c r="F81" s="16">
        <v>81.38</v>
      </c>
      <c r="G81" s="16"/>
      <c r="H81" s="17">
        <v>3.61</v>
      </c>
      <c r="I81" s="16">
        <v>17.96</v>
      </c>
      <c r="J81" s="16">
        <f t="shared" si="1"/>
        <v>99.34</v>
      </c>
      <c r="K81" s="16"/>
      <c r="L81" s="16">
        <v>1700</v>
      </c>
      <c r="M81" s="16">
        <f t="shared" si="2"/>
        <v>168878</v>
      </c>
      <c r="N81" s="16" t="s">
        <v>228</v>
      </c>
    </row>
    <row r="82" spans="1:14" ht="33.75">
      <c r="A82" s="42">
        <v>71</v>
      </c>
      <c r="B82" s="12" t="s">
        <v>250</v>
      </c>
      <c r="C82" s="14" t="s">
        <v>265</v>
      </c>
      <c r="D82" s="31" t="s">
        <v>267</v>
      </c>
      <c r="E82" s="16">
        <v>17.7</v>
      </c>
      <c r="F82" s="16">
        <v>173.14</v>
      </c>
      <c r="G82" s="16"/>
      <c r="H82" s="17">
        <v>7.68</v>
      </c>
      <c r="I82" s="16">
        <v>38.2</v>
      </c>
      <c r="J82" s="16">
        <f t="shared" si="1"/>
        <v>211.33999999999997</v>
      </c>
      <c r="K82" s="16"/>
      <c r="L82" s="16">
        <v>1700</v>
      </c>
      <c r="M82" s="16">
        <f t="shared" si="2"/>
        <v>359277.99999999994</v>
      </c>
      <c r="N82" s="12"/>
    </row>
    <row r="83" spans="1:14" ht="33.75">
      <c r="A83" s="42">
        <v>72</v>
      </c>
      <c r="B83" s="12" t="s">
        <v>250</v>
      </c>
      <c r="C83" s="14" t="s">
        <v>261</v>
      </c>
      <c r="D83" s="31" t="s">
        <v>269</v>
      </c>
      <c r="E83" s="16">
        <v>17.7</v>
      </c>
      <c r="F83" s="16">
        <v>139.29</v>
      </c>
      <c r="G83" s="16"/>
      <c r="H83" s="17">
        <v>6.18</v>
      </c>
      <c r="I83" s="16">
        <v>30.74</v>
      </c>
      <c r="J83" s="16">
        <f t="shared" si="1"/>
        <v>170.03</v>
      </c>
      <c r="K83" s="16"/>
      <c r="L83" s="16">
        <v>1700</v>
      </c>
      <c r="M83" s="16">
        <f t="shared" si="2"/>
        <v>289051</v>
      </c>
      <c r="N83" s="16" t="s">
        <v>228</v>
      </c>
    </row>
    <row r="84" spans="1:14" ht="11.25">
      <c r="A84" s="11"/>
      <c r="B84" s="11"/>
      <c r="C84" s="11"/>
      <c r="D84" s="11"/>
      <c r="E84" s="43" t="s">
        <v>271</v>
      </c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33.75">
      <c r="A85" s="42">
        <v>74</v>
      </c>
      <c r="B85" s="12" t="s">
        <v>246</v>
      </c>
      <c r="C85" s="14" t="s">
        <v>286</v>
      </c>
      <c r="D85" s="31" t="s">
        <v>270</v>
      </c>
      <c r="E85" s="16">
        <v>6.3</v>
      </c>
      <c r="F85" s="16">
        <v>136.86</v>
      </c>
      <c r="G85" s="16"/>
      <c r="H85" s="17">
        <v>6.07</v>
      </c>
      <c r="I85" s="16">
        <v>30.2</v>
      </c>
      <c r="J85" s="16">
        <f aca="true" t="shared" si="3" ref="J85:J99">SUM(F85+I85)</f>
        <v>167.06</v>
      </c>
      <c r="K85" s="16"/>
      <c r="L85" s="16">
        <v>1300</v>
      </c>
      <c r="M85" s="16">
        <f aca="true" t="shared" si="4" ref="M85:M98">L85*J85</f>
        <v>217178</v>
      </c>
      <c r="N85" s="12"/>
    </row>
    <row r="86" spans="1:14" ht="33.75">
      <c r="A86" s="42">
        <v>75</v>
      </c>
      <c r="B86" s="12" t="s">
        <v>246</v>
      </c>
      <c r="C86" s="14" t="s">
        <v>287</v>
      </c>
      <c r="D86" s="31" t="s">
        <v>268</v>
      </c>
      <c r="E86" s="16">
        <v>6.3</v>
      </c>
      <c r="F86" s="16">
        <v>175.32</v>
      </c>
      <c r="G86" s="16"/>
      <c r="H86" s="17">
        <v>7.78</v>
      </c>
      <c r="I86" s="16">
        <v>38.69</v>
      </c>
      <c r="J86" s="16">
        <f t="shared" si="3"/>
        <v>214.01</v>
      </c>
      <c r="K86" s="16"/>
      <c r="L86" s="16">
        <v>1300</v>
      </c>
      <c r="M86" s="16">
        <f t="shared" si="4"/>
        <v>278213</v>
      </c>
      <c r="N86" s="12"/>
    </row>
    <row r="87" spans="1:14" ht="22.5">
      <c r="A87" s="42">
        <v>76</v>
      </c>
      <c r="B87" s="12" t="s">
        <v>246</v>
      </c>
      <c r="C87" s="14" t="s">
        <v>288</v>
      </c>
      <c r="D87" s="31" t="s">
        <v>266</v>
      </c>
      <c r="E87" s="16">
        <v>6.3</v>
      </c>
      <c r="F87" s="16">
        <v>81.38</v>
      </c>
      <c r="G87" s="16"/>
      <c r="H87" s="17">
        <v>3.61</v>
      </c>
      <c r="I87" s="16">
        <v>17.96</v>
      </c>
      <c r="J87" s="16">
        <f t="shared" si="3"/>
        <v>99.34</v>
      </c>
      <c r="K87" s="16"/>
      <c r="L87" s="16">
        <v>1300</v>
      </c>
      <c r="M87" s="16">
        <f t="shared" si="4"/>
        <v>129142</v>
      </c>
      <c r="N87" s="12"/>
    </row>
    <row r="88" spans="1:14" ht="33.75">
      <c r="A88" s="42">
        <v>77</v>
      </c>
      <c r="B88" s="12" t="s">
        <v>247</v>
      </c>
      <c r="C88" s="14" t="s">
        <v>289</v>
      </c>
      <c r="D88" s="31" t="s">
        <v>270</v>
      </c>
      <c r="E88" s="16">
        <v>9.2</v>
      </c>
      <c r="F88" s="16">
        <v>136.86</v>
      </c>
      <c r="G88" s="16"/>
      <c r="H88" s="17">
        <v>6.07</v>
      </c>
      <c r="I88" s="16">
        <v>30.2</v>
      </c>
      <c r="J88" s="16">
        <f t="shared" si="3"/>
        <v>167.06</v>
      </c>
      <c r="K88" s="16"/>
      <c r="L88" s="16">
        <v>1400</v>
      </c>
      <c r="M88" s="16">
        <f t="shared" si="4"/>
        <v>233884</v>
      </c>
      <c r="N88" s="12"/>
    </row>
    <row r="89" spans="1:14" ht="33.75">
      <c r="A89" s="42">
        <v>78</v>
      </c>
      <c r="B89" s="12" t="s">
        <v>247</v>
      </c>
      <c r="C89" s="14" t="s">
        <v>290</v>
      </c>
      <c r="D89" s="31" t="s">
        <v>268</v>
      </c>
      <c r="E89" s="16">
        <v>9.2</v>
      </c>
      <c r="F89" s="16">
        <v>175.32</v>
      </c>
      <c r="G89" s="16"/>
      <c r="H89" s="17">
        <v>7.78</v>
      </c>
      <c r="I89" s="16">
        <v>38.69</v>
      </c>
      <c r="J89" s="16">
        <f t="shared" si="3"/>
        <v>214.01</v>
      </c>
      <c r="K89" s="16"/>
      <c r="L89" s="16">
        <v>1400</v>
      </c>
      <c r="M89" s="16">
        <f t="shared" si="4"/>
        <v>299614</v>
      </c>
      <c r="N89" s="12"/>
    </row>
    <row r="90" spans="1:14" ht="22.5">
      <c r="A90" s="42">
        <v>79</v>
      </c>
      <c r="B90" s="12" t="s">
        <v>247</v>
      </c>
      <c r="C90" s="14" t="s">
        <v>291</v>
      </c>
      <c r="D90" s="31" t="s">
        <v>266</v>
      </c>
      <c r="E90" s="16">
        <v>9.2</v>
      </c>
      <c r="F90" s="16">
        <v>81.38</v>
      </c>
      <c r="G90" s="16"/>
      <c r="H90" s="17">
        <v>3.61</v>
      </c>
      <c r="I90" s="16">
        <v>17.96</v>
      </c>
      <c r="J90" s="16">
        <f t="shared" si="3"/>
        <v>99.34</v>
      </c>
      <c r="K90" s="16"/>
      <c r="L90" s="16">
        <v>1400</v>
      </c>
      <c r="M90" s="16">
        <f t="shared" si="4"/>
        <v>139076</v>
      </c>
      <c r="N90" s="12"/>
    </row>
    <row r="91" spans="1:14" ht="33.75">
      <c r="A91" s="42">
        <v>80</v>
      </c>
      <c r="B91" s="12" t="s">
        <v>248</v>
      </c>
      <c r="C91" s="14" t="s">
        <v>292</v>
      </c>
      <c r="D91" s="31" t="s">
        <v>270</v>
      </c>
      <c r="E91" s="16">
        <v>12</v>
      </c>
      <c r="F91" s="16">
        <v>136.86</v>
      </c>
      <c r="G91" s="16"/>
      <c r="H91" s="17">
        <v>6.07</v>
      </c>
      <c r="I91" s="16">
        <v>30.2</v>
      </c>
      <c r="J91" s="16">
        <f t="shared" si="3"/>
        <v>167.06</v>
      </c>
      <c r="K91" s="16"/>
      <c r="L91" s="16">
        <v>1500</v>
      </c>
      <c r="M91" s="16">
        <f t="shared" si="4"/>
        <v>250590</v>
      </c>
      <c r="N91" s="16" t="s">
        <v>228</v>
      </c>
    </row>
    <row r="92" spans="1:14" ht="33.75">
      <c r="A92" s="42">
        <v>81</v>
      </c>
      <c r="B92" s="12" t="s">
        <v>248</v>
      </c>
      <c r="C92" s="14" t="s">
        <v>293</v>
      </c>
      <c r="D92" s="31" t="s">
        <v>268</v>
      </c>
      <c r="E92" s="16">
        <v>12</v>
      </c>
      <c r="F92" s="16">
        <v>175.32</v>
      </c>
      <c r="G92" s="16"/>
      <c r="H92" s="17">
        <v>7.78</v>
      </c>
      <c r="I92" s="16">
        <v>38.69</v>
      </c>
      <c r="J92" s="16">
        <f t="shared" si="3"/>
        <v>214.01</v>
      </c>
      <c r="K92" s="16"/>
      <c r="L92" s="16">
        <v>1500</v>
      </c>
      <c r="M92" s="16">
        <f t="shared" si="4"/>
        <v>321015</v>
      </c>
      <c r="N92" s="12"/>
    </row>
    <row r="93" spans="1:14" ht="22.5">
      <c r="A93" s="42">
        <v>82</v>
      </c>
      <c r="B93" s="12" t="s">
        <v>248</v>
      </c>
      <c r="C93" s="14" t="s">
        <v>294</v>
      </c>
      <c r="D93" s="31" t="s">
        <v>266</v>
      </c>
      <c r="E93" s="16">
        <v>12</v>
      </c>
      <c r="F93" s="16">
        <v>81.38</v>
      </c>
      <c r="G93" s="16"/>
      <c r="H93" s="17">
        <v>3.61</v>
      </c>
      <c r="I93" s="16">
        <v>17.96</v>
      </c>
      <c r="J93" s="16">
        <f t="shared" si="3"/>
        <v>99.34</v>
      </c>
      <c r="K93" s="16"/>
      <c r="L93" s="16">
        <v>1500</v>
      </c>
      <c r="M93" s="16">
        <f t="shared" si="4"/>
        <v>149010</v>
      </c>
      <c r="N93" s="12"/>
    </row>
    <row r="94" spans="1:14" ht="33.75">
      <c r="A94" s="42">
        <v>83</v>
      </c>
      <c r="B94" s="12" t="s">
        <v>249</v>
      </c>
      <c r="C94" s="14" t="s">
        <v>295</v>
      </c>
      <c r="D94" s="31" t="s">
        <v>270</v>
      </c>
      <c r="E94" s="16">
        <v>14.85</v>
      </c>
      <c r="F94" s="16">
        <v>136.86</v>
      </c>
      <c r="G94" s="16"/>
      <c r="H94" s="17">
        <v>6.07</v>
      </c>
      <c r="I94" s="16">
        <v>30.2</v>
      </c>
      <c r="J94" s="16">
        <f t="shared" si="3"/>
        <v>167.06</v>
      </c>
      <c r="K94" s="16"/>
      <c r="L94" s="16">
        <v>1600</v>
      </c>
      <c r="M94" s="16">
        <f t="shared" si="4"/>
        <v>267296</v>
      </c>
      <c r="N94" s="12"/>
    </row>
    <row r="95" spans="1:14" ht="33.75">
      <c r="A95" s="42">
        <v>84</v>
      </c>
      <c r="B95" s="12" t="s">
        <v>249</v>
      </c>
      <c r="C95" s="14" t="s">
        <v>296</v>
      </c>
      <c r="D95" s="31" t="s">
        <v>268</v>
      </c>
      <c r="E95" s="16">
        <v>14.85</v>
      </c>
      <c r="F95" s="16">
        <v>175.32</v>
      </c>
      <c r="G95" s="16"/>
      <c r="H95" s="17">
        <v>7.78</v>
      </c>
      <c r="I95" s="16">
        <v>38.69</v>
      </c>
      <c r="J95" s="16">
        <f t="shared" si="3"/>
        <v>214.01</v>
      </c>
      <c r="K95" s="16"/>
      <c r="L95" s="16">
        <v>1600</v>
      </c>
      <c r="M95" s="16">
        <f t="shared" si="4"/>
        <v>342416</v>
      </c>
      <c r="N95" s="12"/>
    </row>
    <row r="96" spans="1:14" ht="22.5">
      <c r="A96" s="42">
        <v>85</v>
      </c>
      <c r="B96" s="12" t="s">
        <v>249</v>
      </c>
      <c r="C96" s="14" t="s">
        <v>297</v>
      </c>
      <c r="D96" s="31" t="s">
        <v>266</v>
      </c>
      <c r="E96" s="16">
        <v>14.85</v>
      </c>
      <c r="F96" s="16">
        <v>81.38</v>
      </c>
      <c r="G96" s="16"/>
      <c r="H96" s="17">
        <v>3.61</v>
      </c>
      <c r="I96" s="16">
        <v>17.96</v>
      </c>
      <c r="J96" s="16">
        <f t="shared" si="3"/>
        <v>99.34</v>
      </c>
      <c r="K96" s="16"/>
      <c r="L96" s="16">
        <v>1600</v>
      </c>
      <c r="M96" s="16">
        <f t="shared" si="4"/>
        <v>158944</v>
      </c>
      <c r="N96" s="12"/>
    </row>
    <row r="97" spans="1:14" ht="33.75">
      <c r="A97" s="42">
        <v>86</v>
      </c>
      <c r="B97" s="12" t="s">
        <v>250</v>
      </c>
      <c r="C97" s="14" t="s">
        <v>298</v>
      </c>
      <c r="D97" s="31" t="s">
        <v>270</v>
      </c>
      <c r="E97" s="16">
        <v>17.7</v>
      </c>
      <c r="F97" s="16">
        <v>136.86</v>
      </c>
      <c r="G97" s="16"/>
      <c r="H97" s="17">
        <v>6.07</v>
      </c>
      <c r="I97" s="16">
        <v>30.2</v>
      </c>
      <c r="J97" s="16">
        <f t="shared" si="3"/>
        <v>167.06</v>
      </c>
      <c r="K97" s="16"/>
      <c r="L97" s="16">
        <v>1700</v>
      </c>
      <c r="M97" s="16">
        <f t="shared" si="4"/>
        <v>284002</v>
      </c>
      <c r="N97" s="16" t="s">
        <v>228</v>
      </c>
    </row>
    <row r="98" spans="1:14" ht="33.75">
      <c r="A98" s="42">
        <v>87</v>
      </c>
      <c r="B98" s="12" t="s">
        <v>250</v>
      </c>
      <c r="C98" s="14" t="s">
        <v>299</v>
      </c>
      <c r="D98" s="31" t="s">
        <v>268</v>
      </c>
      <c r="E98" s="16">
        <v>17.7</v>
      </c>
      <c r="F98" s="16">
        <v>175.32</v>
      </c>
      <c r="G98" s="16"/>
      <c r="H98" s="17">
        <v>7.78</v>
      </c>
      <c r="I98" s="16">
        <v>38.69</v>
      </c>
      <c r="J98" s="16">
        <f t="shared" si="3"/>
        <v>214.01</v>
      </c>
      <c r="K98" s="16"/>
      <c r="L98" s="16">
        <v>1700</v>
      </c>
      <c r="M98" s="16">
        <f t="shared" si="4"/>
        <v>363817</v>
      </c>
      <c r="N98" s="12"/>
    </row>
    <row r="99" spans="1:14" ht="22.5">
      <c r="A99" s="42">
        <v>88</v>
      </c>
      <c r="B99" s="12" t="s">
        <v>250</v>
      </c>
      <c r="C99" s="14" t="s">
        <v>300</v>
      </c>
      <c r="D99" s="31" t="s">
        <v>266</v>
      </c>
      <c r="E99" s="16">
        <v>17.7</v>
      </c>
      <c r="F99" s="16">
        <v>81.38</v>
      </c>
      <c r="G99" s="16"/>
      <c r="H99" s="17">
        <v>3.61</v>
      </c>
      <c r="I99" s="16">
        <v>17.96</v>
      </c>
      <c r="J99" s="16">
        <f t="shared" si="3"/>
        <v>99.34</v>
      </c>
      <c r="K99" s="16"/>
      <c r="L99" s="16">
        <v>1700</v>
      </c>
      <c r="M99" s="16">
        <f>L99*J99</f>
        <v>168878</v>
      </c>
      <c r="N99" s="16" t="s">
        <v>228</v>
      </c>
    </row>
    <row r="100" spans="1:14" ht="11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1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1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1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1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1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1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1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1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1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1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1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1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1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1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1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1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1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1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1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1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1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1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1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1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1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1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1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1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1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1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1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1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1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1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1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1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1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1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1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1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1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1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1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1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1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1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1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1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1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1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1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1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1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1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1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1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1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1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1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1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1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1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1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1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1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1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1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1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1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1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1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1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11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11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ht="11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11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11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ht="11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11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11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1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1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1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1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1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1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1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11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1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1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1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1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1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1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1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1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1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1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1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1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1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1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1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ht="11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11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ht="11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11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11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1:14" ht="11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14" ht="11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 ht="11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1:14" ht="11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1:14" ht="11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 ht="11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1:14" ht="11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1:14" ht="11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 ht="11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1:14" ht="11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 ht="11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1:14" ht="11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1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11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1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ht="11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ht="11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ht="11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1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ht="11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ht="11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1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11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11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ht="11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ht="11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ht="11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11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11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ht="11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ht="11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1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11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11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ht="11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11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11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ht="11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11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11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11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11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ht="11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ht="11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ht="11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ht="11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 ht="11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 ht="11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ht="11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ht="11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1:14" ht="11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1:14" ht="11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 ht="11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 ht="11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1:14" ht="11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 ht="11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 ht="11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 ht="11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 ht="11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ht="11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 ht="11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 ht="11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ht="11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ht="11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 ht="11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1:14" ht="11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 ht="11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t="11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 ht="11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 ht="11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t="11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ht="11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t="11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 ht="11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 ht="11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ht="11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ht="11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t="11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ht="11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ht="11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ht="11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ht="11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ht="11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ht="11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ht="11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1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1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1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1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1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1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1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1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1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1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1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1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1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1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1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1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1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1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1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1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1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1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1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1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ht="11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ht="11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ht="11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ht="11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ht="11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ht="11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ht="11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ht="11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ht="11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ht="11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ht="11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ht="11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1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1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1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1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1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1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1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1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1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1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1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1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1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1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1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1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1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ht="11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ht="11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ht="11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ht="11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ht="11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ht="11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ht="11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ht="11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ht="11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ht="11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1:14" ht="11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1:14" ht="11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1:14" ht="11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1:14" ht="11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1:14" ht="11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1:14" ht="11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1:14" ht="11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1:14" ht="11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1:14" ht="11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1:14" ht="11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1:14" ht="11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ht="11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1:14" ht="11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1:14" ht="11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1:14" ht="11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1:14" ht="11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1:14" ht="11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1:14" ht="11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1:14" ht="11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1:14" ht="11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1:14" ht="11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1:14" ht="11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1:14" ht="11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1:14" ht="11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1:14" ht="11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1:14" ht="11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1:14" ht="11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1:14" ht="11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1:14" ht="11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1:14" ht="11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1:14" ht="11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1:14" ht="11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1:14" ht="11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1:14" ht="11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1:14" ht="11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1:14" ht="11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1:14" ht="11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1:14" ht="11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1:14" ht="11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1:14" ht="11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1:14" ht="11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1:14" ht="11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1:14" ht="11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1:14" ht="11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1:14" ht="11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1:14" ht="11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1:14" ht="11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ht="11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1:14" ht="11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1:14" ht="11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1:14" ht="11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1:14" ht="11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1:14" ht="11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1:14" ht="11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1:14" ht="11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1:14" ht="11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1:14" ht="11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1:14" ht="11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1:14" ht="11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1:14" ht="11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1:14" ht="11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1:14" ht="11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1:14" ht="11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1:14" ht="11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1:14" ht="11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ht="11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1:14" ht="11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1:14" ht="11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ht="11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1:14" ht="11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11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ht="11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1:14" ht="11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1:14" ht="11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1:14" ht="11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1:14" ht="11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1:14" ht="11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1:14" ht="11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1:14" ht="11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1:14" ht="11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1:14" ht="11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1:14" ht="11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1:14" ht="11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ht="11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1:14" ht="11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1:14" ht="11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1:14" ht="11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</sheetData>
  <mergeCells count="6">
    <mergeCell ref="B61:C61"/>
    <mergeCell ref="B67:C67"/>
    <mergeCell ref="A1:M1"/>
    <mergeCell ref="A2:M2"/>
    <mergeCell ref="A3:M3"/>
    <mergeCell ref="B56:C56"/>
  </mergeCells>
  <printOptions/>
  <pageMargins left="0.58" right="0.18" top="0.48" bottom="0.5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2"/>
  <sheetViews>
    <sheetView tabSelected="1" workbookViewId="0" topLeftCell="A78">
      <selection activeCell="C88" sqref="C88"/>
    </sheetView>
  </sheetViews>
  <sheetFormatPr defaultColWidth="9.140625" defaultRowHeight="12.75"/>
  <cols>
    <col min="1" max="1" width="3.7109375" style="4" customWidth="1"/>
    <col min="2" max="2" width="8.140625" style="4" customWidth="1"/>
    <col min="3" max="3" width="19.00390625" style="4" bestFit="1" customWidth="1"/>
    <col min="4" max="4" width="33.421875" style="4" customWidth="1"/>
    <col min="5" max="5" width="11.421875" style="4" customWidth="1"/>
    <col min="6" max="6" width="8.28125" style="4" customWidth="1"/>
    <col min="7" max="7" width="6.7109375" style="4" customWidth="1"/>
    <col min="8" max="8" width="6.57421875" style="4" customWidth="1"/>
    <col min="9" max="9" width="7.7109375" style="4" bestFit="1" customWidth="1"/>
    <col min="10" max="10" width="6.28125" style="4" customWidth="1"/>
    <col min="11" max="11" width="6.28125" style="4" hidden="1" customWidth="1"/>
    <col min="12" max="12" width="6.28125" style="4" customWidth="1"/>
    <col min="13" max="13" width="12.28125" style="4" customWidth="1"/>
    <col min="14" max="14" width="12.00390625" style="4" customWidth="1"/>
    <col min="15" max="16384" width="9.140625" style="4" customWidth="1"/>
  </cols>
  <sheetData>
    <row r="1" spans="1:13" ht="11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1.25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" thickBot="1">
      <c r="A3" s="60" t="s">
        <v>19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2.75" thickBot="1" thickTop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2" thickTop="1">
      <c r="A5" s="5" t="s">
        <v>1</v>
      </c>
      <c r="B5" s="6" t="s">
        <v>2</v>
      </c>
      <c r="C5" s="6" t="s">
        <v>3</v>
      </c>
      <c r="D5" s="6" t="s">
        <v>20</v>
      </c>
      <c r="E5" s="6" t="s">
        <v>21</v>
      </c>
      <c r="F5" s="37" t="s">
        <v>4</v>
      </c>
      <c r="G5" s="37" t="s">
        <v>78</v>
      </c>
      <c r="H5" s="38" t="s">
        <v>5</v>
      </c>
      <c r="I5" s="38" t="s">
        <v>6</v>
      </c>
      <c r="J5" s="39" t="s">
        <v>7</v>
      </c>
      <c r="K5" s="39"/>
      <c r="L5" s="39" t="s">
        <v>160</v>
      </c>
      <c r="M5" s="39" t="s">
        <v>8</v>
      </c>
      <c r="N5" s="39" t="s">
        <v>9</v>
      </c>
    </row>
    <row r="6" spans="1:14" ht="12" thickBot="1">
      <c r="A6" s="7"/>
      <c r="B6" s="8"/>
      <c r="C6" s="8"/>
      <c r="D6" s="8"/>
      <c r="E6" s="8"/>
      <c r="F6" s="8" t="s">
        <v>10</v>
      </c>
      <c r="G6" s="8"/>
      <c r="H6" s="9" t="s">
        <v>11</v>
      </c>
      <c r="I6" s="9" t="s">
        <v>12</v>
      </c>
      <c r="J6" s="10" t="s">
        <v>13</v>
      </c>
      <c r="K6" s="10"/>
      <c r="L6" s="10" t="s">
        <v>161</v>
      </c>
      <c r="M6" s="10" t="s">
        <v>14</v>
      </c>
      <c r="N6" s="10"/>
    </row>
    <row r="7" spans="1:14" ht="12" thickTop="1">
      <c r="A7" s="11"/>
      <c r="B7" s="11"/>
      <c r="C7" s="11"/>
      <c r="D7" s="11"/>
      <c r="E7" s="43" t="s">
        <v>27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67.5">
      <c r="A8" s="12">
        <v>1</v>
      </c>
      <c r="B8" s="13" t="s">
        <v>25</v>
      </c>
      <c r="C8" s="14" t="s">
        <v>22</v>
      </c>
      <c r="D8" s="1" t="s">
        <v>157</v>
      </c>
      <c r="E8" s="15" t="s">
        <v>23</v>
      </c>
      <c r="F8" s="16">
        <v>519.19</v>
      </c>
      <c r="G8" s="16"/>
      <c r="H8" s="17">
        <v>48.63</v>
      </c>
      <c r="I8" s="16">
        <v>40.37</v>
      </c>
      <c r="J8" s="16">
        <f aca="true" t="shared" si="0" ref="J8:J59">SUM(F8+I8)</f>
        <v>559.5600000000001</v>
      </c>
      <c r="K8" s="16"/>
      <c r="L8" s="16"/>
      <c r="M8" s="16">
        <f>J8*2000</f>
        <v>1119120.0000000002</v>
      </c>
      <c r="N8" s="54" t="s">
        <v>159</v>
      </c>
    </row>
    <row r="9" spans="1:14" ht="99.75" customHeight="1">
      <c r="A9" s="12">
        <v>2</v>
      </c>
      <c r="B9" s="13" t="s">
        <v>24</v>
      </c>
      <c r="C9" s="14" t="s">
        <v>26</v>
      </c>
      <c r="D9" s="1" t="s">
        <v>158</v>
      </c>
      <c r="E9" s="15" t="s">
        <v>134</v>
      </c>
      <c r="F9" s="16">
        <v>548.43</v>
      </c>
      <c r="G9" s="16"/>
      <c r="H9" s="17">
        <v>51.37</v>
      </c>
      <c r="I9" s="16">
        <v>42.64</v>
      </c>
      <c r="J9" s="18">
        <f t="shared" si="0"/>
        <v>591.0699999999999</v>
      </c>
      <c r="K9" s="18"/>
      <c r="L9" s="18"/>
      <c r="M9" s="16">
        <f>J9*2000</f>
        <v>1182139.9999999998</v>
      </c>
      <c r="N9" s="54" t="s">
        <v>159</v>
      </c>
    </row>
    <row r="10" spans="1:14" ht="25.5" customHeight="1">
      <c r="A10" s="19"/>
      <c r="B10" s="57" t="s">
        <v>29</v>
      </c>
      <c r="C10" s="58"/>
      <c r="D10" s="20"/>
      <c r="E10" s="21"/>
      <c r="F10" s="22">
        <f>SUM(F8:F9)</f>
        <v>1067.62</v>
      </c>
      <c r="G10" s="22"/>
      <c r="H10" s="23">
        <f>SUM(H8:H9)</f>
        <v>100</v>
      </c>
      <c r="I10" s="22">
        <f>SUM(I8:I9)</f>
        <v>83.00999999999999</v>
      </c>
      <c r="J10" s="24">
        <f>SUM(J8:J9)</f>
        <v>1150.63</v>
      </c>
      <c r="K10" s="24"/>
      <c r="L10" s="24"/>
      <c r="M10" s="24">
        <f>SUM(M8:M9)</f>
        <v>2301260</v>
      </c>
      <c r="N10" s="25"/>
    </row>
    <row r="11" spans="1:14" ht="11.25">
      <c r="A11" s="11"/>
      <c r="B11" s="11"/>
      <c r="C11" s="11"/>
      <c r="D11" s="11"/>
      <c r="E11" s="43" t="s">
        <v>28</v>
      </c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1.25">
      <c r="A12" s="12">
        <v>3</v>
      </c>
      <c r="B12" s="12" t="s">
        <v>15</v>
      </c>
      <c r="C12" s="14" t="s">
        <v>30</v>
      </c>
      <c r="D12" s="14"/>
      <c r="E12" s="16">
        <v>-3.2</v>
      </c>
      <c r="F12" s="16">
        <v>51.86</v>
      </c>
      <c r="G12" s="16">
        <v>2.28</v>
      </c>
      <c r="H12" s="17">
        <v>6.46</v>
      </c>
      <c r="I12" s="16">
        <v>51.06</v>
      </c>
      <c r="J12" s="16">
        <f>SUM(F12+I12)</f>
        <v>102.92</v>
      </c>
      <c r="K12" s="16"/>
      <c r="L12" s="16"/>
      <c r="M12" s="16">
        <v>30000</v>
      </c>
      <c r="N12" s="54"/>
    </row>
    <row r="13" spans="1:14" ht="11.25">
      <c r="A13" s="12">
        <v>4</v>
      </c>
      <c r="B13" s="12" t="s">
        <v>15</v>
      </c>
      <c r="C13" s="26" t="s">
        <v>31</v>
      </c>
      <c r="D13" s="14"/>
      <c r="E13" s="16">
        <v>-3.2</v>
      </c>
      <c r="F13" s="16">
        <v>27.69</v>
      </c>
      <c r="G13" s="16">
        <v>2.76</v>
      </c>
      <c r="H13" s="17">
        <v>3.45</v>
      </c>
      <c r="I13" s="16">
        <v>27.26</v>
      </c>
      <c r="J13" s="16">
        <f t="shared" si="0"/>
        <v>54.95</v>
      </c>
      <c r="K13" s="16"/>
      <c r="L13" s="16"/>
      <c r="M13" s="16">
        <v>15000</v>
      </c>
      <c r="N13" s="54"/>
    </row>
    <row r="14" spans="1:14" ht="11.25">
      <c r="A14" s="12">
        <v>5</v>
      </c>
      <c r="B14" s="12" t="s">
        <v>15</v>
      </c>
      <c r="C14" s="14" t="s">
        <v>32</v>
      </c>
      <c r="D14" s="14"/>
      <c r="E14" s="16">
        <v>-3.2</v>
      </c>
      <c r="F14" s="16">
        <v>16.73</v>
      </c>
      <c r="G14" s="16">
        <v>2.99</v>
      </c>
      <c r="H14" s="17">
        <v>2.08</v>
      </c>
      <c r="I14" s="16">
        <v>16.47</v>
      </c>
      <c r="J14" s="16">
        <f t="shared" si="0"/>
        <v>33.2</v>
      </c>
      <c r="K14" s="16"/>
      <c r="L14" s="16"/>
      <c r="M14" s="16">
        <v>15000</v>
      </c>
      <c r="N14" s="54"/>
    </row>
    <row r="15" spans="1:14" ht="11.25">
      <c r="A15" s="12">
        <v>6</v>
      </c>
      <c r="B15" s="12" t="s">
        <v>15</v>
      </c>
      <c r="C15" s="26" t="s">
        <v>33</v>
      </c>
      <c r="D15" s="14"/>
      <c r="E15" s="16">
        <v>-3.2</v>
      </c>
      <c r="F15" s="16">
        <v>18.45</v>
      </c>
      <c r="G15" s="16">
        <v>3.53</v>
      </c>
      <c r="H15" s="17">
        <v>2.3</v>
      </c>
      <c r="I15" s="16">
        <v>18.16</v>
      </c>
      <c r="J15" s="16">
        <f t="shared" si="0"/>
        <v>36.61</v>
      </c>
      <c r="K15" s="16"/>
      <c r="L15" s="16"/>
      <c r="M15" s="16">
        <v>15000</v>
      </c>
      <c r="N15" s="54"/>
    </row>
    <row r="16" spans="1:14" ht="11.25">
      <c r="A16" s="12">
        <v>7</v>
      </c>
      <c r="B16" s="12" t="s">
        <v>15</v>
      </c>
      <c r="C16" s="14" t="s">
        <v>34</v>
      </c>
      <c r="D16" s="14"/>
      <c r="E16" s="16">
        <v>-3.2</v>
      </c>
      <c r="F16" s="16">
        <v>18.45</v>
      </c>
      <c r="G16" s="16">
        <v>3.81</v>
      </c>
      <c r="H16" s="17">
        <v>2.3</v>
      </c>
      <c r="I16" s="16">
        <v>18.16</v>
      </c>
      <c r="J16" s="16">
        <f t="shared" si="0"/>
        <v>36.61</v>
      </c>
      <c r="K16" s="16"/>
      <c r="L16" s="16"/>
      <c r="M16" s="16">
        <v>15000</v>
      </c>
      <c r="N16" s="54"/>
    </row>
    <row r="17" spans="1:14" ht="11.25">
      <c r="A17" s="12">
        <v>8</v>
      </c>
      <c r="B17" s="12" t="s">
        <v>15</v>
      </c>
      <c r="C17" s="26" t="s">
        <v>35</v>
      </c>
      <c r="D17" s="14"/>
      <c r="E17" s="16">
        <v>-3.2</v>
      </c>
      <c r="F17" s="16">
        <v>15.1</v>
      </c>
      <c r="G17" s="16">
        <v>3.31</v>
      </c>
      <c r="H17" s="17">
        <v>1.88</v>
      </c>
      <c r="I17" s="16">
        <v>14.87</v>
      </c>
      <c r="J17" s="16">
        <f t="shared" si="0"/>
        <v>29.97</v>
      </c>
      <c r="K17" s="16"/>
      <c r="L17" s="16"/>
      <c r="M17" s="16">
        <v>15000</v>
      </c>
      <c r="N17" s="54"/>
    </row>
    <row r="18" spans="1:14" ht="11.25">
      <c r="A18" s="12">
        <v>9</v>
      </c>
      <c r="B18" s="12" t="s">
        <v>15</v>
      </c>
      <c r="C18" s="14" t="s">
        <v>36</v>
      </c>
      <c r="D18" s="14"/>
      <c r="E18" s="16">
        <v>-3.2</v>
      </c>
      <c r="F18" s="16">
        <v>15.07</v>
      </c>
      <c r="G18" s="16">
        <v>3.49</v>
      </c>
      <c r="H18" s="17">
        <v>1.88</v>
      </c>
      <c r="I18" s="16">
        <v>14.84</v>
      </c>
      <c r="J18" s="16">
        <f t="shared" si="0"/>
        <v>29.91</v>
      </c>
      <c r="K18" s="16"/>
      <c r="L18" s="16"/>
      <c r="M18" s="16">
        <v>15000</v>
      </c>
      <c r="N18" s="54"/>
    </row>
    <row r="19" spans="1:14" ht="11.25">
      <c r="A19" s="12">
        <v>10</v>
      </c>
      <c r="B19" s="12" t="s">
        <v>15</v>
      </c>
      <c r="C19" s="26" t="s">
        <v>37</v>
      </c>
      <c r="D19" s="14"/>
      <c r="E19" s="16">
        <v>-3.2</v>
      </c>
      <c r="F19" s="16">
        <v>20.29</v>
      </c>
      <c r="G19" s="16">
        <v>5.03</v>
      </c>
      <c r="H19" s="17">
        <v>2.53</v>
      </c>
      <c r="I19" s="16">
        <v>19.98</v>
      </c>
      <c r="J19" s="16">
        <f t="shared" si="0"/>
        <v>40.269999999999996</v>
      </c>
      <c r="K19" s="16"/>
      <c r="L19" s="16"/>
      <c r="M19" s="16">
        <v>15000</v>
      </c>
      <c r="N19" s="54"/>
    </row>
    <row r="20" spans="1:14" ht="11.25">
      <c r="A20" s="12">
        <v>11</v>
      </c>
      <c r="B20" s="12" t="s">
        <v>15</v>
      </c>
      <c r="C20" s="14" t="s">
        <v>38</v>
      </c>
      <c r="D20" s="14"/>
      <c r="E20" s="16">
        <v>-3.2</v>
      </c>
      <c r="F20" s="16">
        <v>17.84</v>
      </c>
      <c r="G20" s="16">
        <v>4.69</v>
      </c>
      <c r="H20" s="17">
        <v>2.22</v>
      </c>
      <c r="I20" s="16">
        <v>17.56</v>
      </c>
      <c r="J20" s="16">
        <f t="shared" si="0"/>
        <v>35.4</v>
      </c>
      <c r="K20" s="16"/>
      <c r="L20" s="16"/>
      <c r="M20" s="16">
        <v>15000</v>
      </c>
      <c r="N20" s="54"/>
    </row>
    <row r="21" spans="1:14" ht="11.25">
      <c r="A21" s="12">
        <v>12</v>
      </c>
      <c r="B21" s="12" t="s">
        <v>15</v>
      </c>
      <c r="C21" s="26" t="s">
        <v>39</v>
      </c>
      <c r="D21" s="14"/>
      <c r="E21" s="16">
        <v>-3.2</v>
      </c>
      <c r="F21" s="16">
        <v>14.98</v>
      </c>
      <c r="G21" s="16">
        <v>4.17</v>
      </c>
      <c r="H21" s="17">
        <v>1.87</v>
      </c>
      <c r="I21" s="16">
        <v>14.75</v>
      </c>
      <c r="J21" s="16">
        <f t="shared" si="0"/>
        <v>29.73</v>
      </c>
      <c r="K21" s="16"/>
      <c r="L21" s="16"/>
      <c r="M21" s="16">
        <v>15000</v>
      </c>
      <c r="N21" s="54"/>
    </row>
    <row r="22" spans="1:14" ht="11.25">
      <c r="A22" s="12">
        <v>13</v>
      </c>
      <c r="B22" s="12" t="s">
        <v>15</v>
      </c>
      <c r="C22" s="14" t="s">
        <v>40</v>
      </c>
      <c r="D22" s="14"/>
      <c r="E22" s="16">
        <v>-3.2</v>
      </c>
      <c r="F22" s="16">
        <v>15.16</v>
      </c>
      <c r="G22" s="16">
        <v>4.36</v>
      </c>
      <c r="H22" s="17">
        <v>1.89</v>
      </c>
      <c r="I22" s="16">
        <v>14.93</v>
      </c>
      <c r="J22" s="16">
        <f t="shared" si="0"/>
        <v>30.09</v>
      </c>
      <c r="K22" s="16"/>
      <c r="L22" s="16"/>
      <c r="M22" s="16">
        <v>15000</v>
      </c>
      <c r="N22" s="54"/>
    </row>
    <row r="23" spans="1:14" ht="11.25">
      <c r="A23" s="12">
        <v>14</v>
      </c>
      <c r="B23" s="12" t="s">
        <v>15</v>
      </c>
      <c r="C23" s="26" t="s">
        <v>41</v>
      </c>
      <c r="D23" s="14"/>
      <c r="E23" s="16">
        <v>-3.2</v>
      </c>
      <c r="F23" s="16">
        <v>14.25</v>
      </c>
      <c r="G23" s="16">
        <v>3.4</v>
      </c>
      <c r="H23" s="17">
        <v>1.78</v>
      </c>
      <c r="I23" s="16">
        <v>14.03</v>
      </c>
      <c r="J23" s="16">
        <f t="shared" si="0"/>
        <v>28.28</v>
      </c>
      <c r="K23" s="16"/>
      <c r="L23" s="16"/>
      <c r="M23" s="16">
        <v>12000</v>
      </c>
      <c r="N23" s="54" t="s">
        <v>159</v>
      </c>
    </row>
    <row r="24" spans="1:14" ht="11.25">
      <c r="A24" s="12">
        <v>15</v>
      </c>
      <c r="B24" s="12" t="s">
        <v>15</v>
      </c>
      <c r="C24" s="14" t="s">
        <v>42</v>
      </c>
      <c r="D24" s="14"/>
      <c r="E24" s="16">
        <v>-3.2</v>
      </c>
      <c r="F24" s="16">
        <v>14.36</v>
      </c>
      <c r="G24" s="16">
        <v>3.4</v>
      </c>
      <c r="H24" s="17">
        <v>1.79</v>
      </c>
      <c r="I24" s="16">
        <v>14.14</v>
      </c>
      <c r="J24" s="16">
        <f t="shared" si="0"/>
        <v>28.5</v>
      </c>
      <c r="K24" s="16"/>
      <c r="L24" s="16"/>
      <c r="M24" s="16">
        <v>12000</v>
      </c>
      <c r="N24" s="54" t="s">
        <v>159</v>
      </c>
    </row>
    <row r="25" spans="1:14" ht="11.25">
      <c r="A25" s="12">
        <v>16</v>
      </c>
      <c r="B25" s="12" t="s">
        <v>15</v>
      </c>
      <c r="C25" s="26" t="s">
        <v>43</v>
      </c>
      <c r="D25" s="14"/>
      <c r="E25" s="16">
        <v>-3.2</v>
      </c>
      <c r="F25" s="16">
        <v>19.84</v>
      </c>
      <c r="G25" s="16">
        <v>4.63</v>
      </c>
      <c r="H25" s="17">
        <v>2.47</v>
      </c>
      <c r="I25" s="16">
        <v>19.53</v>
      </c>
      <c r="J25" s="16">
        <f t="shared" si="0"/>
        <v>39.370000000000005</v>
      </c>
      <c r="K25" s="16"/>
      <c r="L25" s="16"/>
      <c r="M25" s="16">
        <v>12000</v>
      </c>
      <c r="N25" s="54" t="s">
        <v>159</v>
      </c>
    </row>
    <row r="26" spans="1:14" ht="11.25">
      <c r="A26" s="12">
        <v>17</v>
      </c>
      <c r="B26" s="12" t="s">
        <v>15</v>
      </c>
      <c r="C26" s="14" t="s">
        <v>44</v>
      </c>
      <c r="D26" s="14"/>
      <c r="E26" s="16">
        <v>-3.2</v>
      </c>
      <c r="F26" s="16">
        <v>19.79</v>
      </c>
      <c r="G26" s="16">
        <v>4.6</v>
      </c>
      <c r="H26" s="17">
        <v>2.47</v>
      </c>
      <c r="I26" s="16">
        <v>19.48</v>
      </c>
      <c r="J26" s="16">
        <f t="shared" si="0"/>
        <v>39.269999999999996</v>
      </c>
      <c r="K26" s="16"/>
      <c r="L26" s="16"/>
      <c r="M26" s="16">
        <v>12000</v>
      </c>
      <c r="N26" s="54" t="s">
        <v>159</v>
      </c>
    </row>
    <row r="27" spans="1:14" ht="11.25">
      <c r="A27" s="12">
        <v>18</v>
      </c>
      <c r="B27" s="12" t="s">
        <v>15</v>
      </c>
      <c r="C27" s="26" t="s">
        <v>45</v>
      </c>
      <c r="D27" s="14"/>
      <c r="E27" s="16">
        <v>-3.2</v>
      </c>
      <c r="F27" s="16">
        <v>14.71</v>
      </c>
      <c r="G27" s="16">
        <v>3.3</v>
      </c>
      <c r="H27" s="17">
        <v>1.83</v>
      </c>
      <c r="I27" s="16">
        <v>14.48</v>
      </c>
      <c r="J27" s="16">
        <f t="shared" si="0"/>
        <v>29.19</v>
      </c>
      <c r="K27" s="16"/>
      <c r="L27" s="16"/>
      <c r="M27" s="16">
        <v>12000</v>
      </c>
      <c r="N27" s="54" t="s">
        <v>159</v>
      </c>
    </row>
    <row r="28" spans="1:14" ht="11.25">
      <c r="A28" s="12">
        <v>19</v>
      </c>
      <c r="B28" s="12" t="s">
        <v>15</v>
      </c>
      <c r="C28" s="14" t="s">
        <v>46</v>
      </c>
      <c r="D28" s="14"/>
      <c r="E28" s="16">
        <v>-3.2</v>
      </c>
      <c r="F28" s="16">
        <v>13.94</v>
      </c>
      <c r="G28" s="16">
        <v>3.33</v>
      </c>
      <c r="H28" s="17">
        <v>1.74</v>
      </c>
      <c r="I28" s="16">
        <v>13.72</v>
      </c>
      <c r="J28" s="16">
        <f t="shared" si="0"/>
        <v>27.66</v>
      </c>
      <c r="K28" s="16"/>
      <c r="L28" s="16"/>
      <c r="M28" s="16">
        <v>12000</v>
      </c>
      <c r="N28" s="54" t="s">
        <v>159</v>
      </c>
    </row>
    <row r="29" spans="1:14" ht="11.25">
      <c r="A29" s="12">
        <v>20</v>
      </c>
      <c r="B29" s="12" t="s">
        <v>15</v>
      </c>
      <c r="C29" s="14" t="s">
        <v>47</v>
      </c>
      <c r="D29" s="14"/>
      <c r="E29" s="16">
        <v>-3.2</v>
      </c>
      <c r="F29" s="16">
        <v>22.87</v>
      </c>
      <c r="G29" s="16"/>
      <c r="H29" s="17">
        <v>2.85</v>
      </c>
      <c r="I29" s="16">
        <v>22.52</v>
      </c>
      <c r="J29" s="16">
        <f t="shared" si="0"/>
        <v>45.39</v>
      </c>
      <c r="K29" s="16"/>
      <c r="L29" s="16"/>
      <c r="M29" s="16">
        <v>12000</v>
      </c>
      <c r="N29" s="54" t="s">
        <v>159</v>
      </c>
    </row>
    <row r="30" spans="1:14" ht="11.25">
      <c r="A30" s="12">
        <v>21</v>
      </c>
      <c r="B30" s="12" t="s">
        <v>15</v>
      </c>
      <c r="C30" s="26" t="s">
        <v>48</v>
      </c>
      <c r="D30" s="14"/>
      <c r="E30" s="16">
        <v>-3.2</v>
      </c>
      <c r="F30" s="16">
        <v>22.87</v>
      </c>
      <c r="G30" s="16"/>
      <c r="H30" s="17">
        <v>2.85</v>
      </c>
      <c r="I30" s="16">
        <v>22.52</v>
      </c>
      <c r="J30" s="16">
        <f t="shared" si="0"/>
        <v>45.39</v>
      </c>
      <c r="K30" s="16"/>
      <c r="L30" s="16"/>
      <c r="M30" s="16">
        <v>12000</v>
      </c>
      <c r="N30" s="54" t="s">
        <v>159</v>
      </c>
    </row>
    <row r="31" spans="1:14" ht="11.25">
      <c r="A31" s="12">
        <v>22</v>
      </c>
      <c r="B31" s="12" t="s">
        <v>15</v>
      </c>
      <c r="C31" s="14" t="s">
        <v>49</v>
      </c>
      <c r="D31" s="14"/>
      <c r="E31" s="16">
        <v>-3.2</v>
      </c>
      <c r="F31" s="16">
        <v>13.01</v>
      </c>
      <c r="G31" s="16">
        <v>4.25</v>
      </c>
      <c r="H31" s="17">
        <v>1.62</v>
      </c>
      <c r="I31" s="16">
        <v>12.81</v>
      </c>
      <c r="J31" s="16">
        <f t="shared" si="0"/>
        <v>25.82</v>
      </c>
      <c r="K31" s="16"/>
      <c r="L31" s="16"/>
      <c r="M31" s="16">
        <v>12000</v>
      </c>
      <c r="N31" s="54" t="s">
        <v>159</v>
      </c>
    </row>
    <row r="32" spans="1:14" ht="11.25">
      <c r="A32" s="12">
        <v>23</v>
      </c>
      <c r="B32" s="12" t="s">
        <v>15</v>
      </c>
      <c r="C32" s="14" t="s">
        <v>50</v>
      </c>
      <c r="D32" s="14"/>
      <c r="E32" s="16">
        <v>-3.2</v>
      </c>
      <c r="F32" s="16">
        <v>12.89</v>
      </c>
      <c r="G32" s="16">
        <v>4.25</v>
      </c>
      <c r="H32" s="17">
        <v>1.61</v>
      </c>
      <c r="I32" s="16">
        <v>12.69</v>
      </c>
      <c r="J32" s="16">
        <f t="shared" si="0"/>
        <v>25.58</v>
      </c>
      <c r="K32" s="16"/>
      <c r="L32" s="16"/>
      <c r="M32" s="16">
        <v>12000</v>
      </c>
      <c r="N32" s="54" t="s">
        <v>159</v>
      </c>
    </row>
    <row r="33" spans="1:14" ht="11.25">
      <c r="A33" s="12">
        <v>24</v>
      </c>
      <c r="B33" s="12" t="s">
        <v>15</v>
      </c>
      <c r="C33" s="26" t="s">
        <v>51</v>
      </c>
      <c r="D33" s="14"/>
      <c r="E33" s="16">
        <v>-3.2</v>
      </c>
      <c r="F33" s="16">
        <v>17.65</v>
      </c>
      <c r="G33" s="16">
        <v>5.28</v>
      </c>
      <c r="H33" s="17">
        <v>2.2</v>
      </c>
      <c r="I33" s="16">
        <v>17.38</v>
      </c>
      <c r="J33" s="16">
        <f t="shared" si="0"/>
        <v>35.03</v>
      </c>
      <c r="K33" s="16"/>
      <c r="L33" s="16"/>
      <c r="M33" s="16">
        <v>15000</v>
      </c>
      <c r="N33" s="54"/>
    </row>
    <row r="34" spans="1:14" ht="11.25">
      <c r="A34" s="12">
        <v>25</v>
      </c>
      <c r="B34" s="12" t="s">
        <v>15</v>
      </c>
      <c r="C34" s="14" t="s">
        <v>52</v>
      </c>
      <c r="D34" s="14"/>
      <c r="E34" s="16">
        <v>-3.2</v>
      </c>
      <c r="F34" s="16">
        <v>18.48</v>
      </c>
      <c r="G34" s="16">
        <v>5.99</v>
      </c>
      <c r="H34" s="17">
        <v>2.3</v>
      </c>
      <c r="I34" s="16">
        <v>18.19</v>
      </c>
      <c r="J34" s="16">
        <f t="shared" si="0"/>
        <v>36.67</v>
      </c>
      <c r="K34" s="16"/>
      <c r="L34" s="16"/>
      <c r="M34" s="16">
        <v>15000</v>
      </c>
      <c r="N34" s="54"/>
    </row>
    <row r="35" spans="1:14" ht="11.25">
      <c r="A35" s="12">
        <v>26</v>
      </c>
      <c r="B35" s="12" t="s">
        <v>15</v>
      </c>
      <c r="C35" s="14" t="s">
        <v>53</v>
      </c>
      <c r="D35" s="14"/>
      <c r="E35" s="16">
        <v>-3.2</v>
      </c>
      <c r="F35" s="16">
        <v>13.63</v>
      </c>
      <c r="G35" s="16">
        <v>4.33</v>
      </c>
      <c r="H35" s="17">
        <v>1.7</v>
      </c>
      <c r="I35" s="16">
        <v>13.42</v>
      </c>
      <c r="J35" s="16">
        <f t="shared" si="0"/>
        <v>27.05</v>
      </c>
      <c r="K35" s="16"/>
      <c r="L35" s="16"/>
      <c r="M35" s="16">
        <v>15000</v>
      </c>
      <c r="N35" s="54"/>
    </row>
    <row r="36" spans="1:14" ht="11.25">
      <c r="A36" s="12">
        <v>27</v>
      </c>
      <c r="B36" s="12" t="s">
        <v>15</v>
      </c>
      <c r="C36" s="14" t="s">
        <v>54</v>
      </c>
      <c r="D36" s="14"/>
      <c r="E36" s="16">
        <v>-3.2</v>
      </c>
      <c r="F36" s="16">
        <v>12.82</v>
      </c>
      <c r="G36" s="16">
        <v>4.33</v>
      </c>
      <c r="H36" s="17">
        <v>1.6</v>
      </c>
      <c r="I36" s="16">
        <v>12.62</v>
      </c>
      <c r="J36" s="16">
        <f t="shared" si="0"/>
        <v>25.439999999999998</v>
      </c>
      <c r="K36" s="16"/>
      <c r="L36" s="16"/>
      <c r="M36" s="16">
        <v>15000</v>
      </c>
      <c r="N36" s="54"/>
    </row>
    <row r="37" spans="1:14" ht="11.25">
      <c r="A37" s="12">
        <v>28</v>
      </c>
      <c r="B37" s="12" t="s">
        <v>15</v>
      </c>
      <c r="C37" s="14" t="s">
        <v>55</v>
      </c>
      <c r="D37" s="14"/>
      <c r="E37" s="16">
        <v>-3.2</v>
      </c>
      <c r="F37" s="16">
        <v>17.63</v>
      </c>
      <c r="G37" s="16"/>
      <c r="H37" s="17">
        <v>2.2</v>
      </c>
      <c r="I37" s="16">
        <v>17.36</v>
      </c>
      <c r="J37" s="16">
        <f t="shared" si="0"/>
        <v>34.989999999999995</v>
      </c>
      <c r="K37" s="16"/>
      <c r="L37" s="16"/>
      <c r="M37" s="16">
        <v>15000</v>
      </c>
      <c r="N37" s="54"/>
    </row>
    <row r="38" spans="1:14" ht="11.25">
      <c r="A38" s="12">
        <v>29</v>
      </c>
      <c r="B38" s="12" t="s">
        <v>15</v>
      </c>
      <c r="C38" s="14" t="s">
        <v>56</v>
      </c>
      <c r="D38" s="14"/>
      <c r="E38" s="16">
        <v>-3.2</v>
      </c>
      <c r="F38" s="16">
        <v>19.15</v>
      </c>
      <c r="G38" s="16"/>
      <c r="H38" s="17">
        <v>2.39</v>
      </c>
      <c r="I38" s="16">
        <v>18.85</v>
      </c>
      <c r="J38" s="16">
        <f t="shared" si="0"/>
        <v>38</v>
      </c>
      <c r="K38" s="16"/>
      <c r="L38" s="16"/>
      <c r="M38" s="16">
        <v>15000</v>
      </c>
      <c r="N38" s="54"/>
    </row>
    <row r="39" spans="1:14" ht="11.25">
      <c r="A39" s="12">
        <v>30</v>
      </c>
      <c r="B39" s="12" t="s">
        <v>15</v>
      </c>
      <c r="C39" s="26" t="s">
        <v>57</v>
      </c>
      <c r="D39" s="14"/>
      <c r="E39" s="16">
        <v>-3.2</v>
      </c>
      <c r="F39" s="16">
        <v>11.14</v>
      </c>
      <c r="G39" s="16"/>
      <c r="H39" s="17">
        <v>1.39</v>
      </c>
      <c r="I39" s="16">
        <v>10.97</v>
      </c>
      <c r="J39" s="16">
        <f t="shared" si="0"/>
        <v>22.11</v>
      </c>
      <c r="K39" s="16"/>
      <c r="L39" s="16"/>
      <c r="M39" s="16">
        <v>15000</v>
      </c>
      <c r="N39" s="54"/>
    </row>
    <row r="40" spans="1:14" ht="11.25">
      <c r="A40" s="12">
        <v>31</v>
      </c>
      <c r="B40" s="12" t="s">
        <v>15</v>
      </c>
      <c r="C40" s="14" t="s">
        <v>58</v>
      </c>
      <c r="D40" s="14"/>
      <c r="E40" s="16">
        <v>-3.2</v>
      </c>
      <c r="F40" s="16">
        <v>12.27</v>
      </c>
      <c r="G40" s="16"/>
      <c r="H40" s="17">
        <v>1.53</v>
      </c>
      <c r="I40" s="16">
        <v>12.08</v>
      </c>
      <c r="J40" s="16">
        <f t="shared" si="0"/>
        <v>24.35</v>
      </c>
      <c r="K40" s="16"/>
      <c r="L40" s="16"/>
      <c r="M40" s="16">
        <v>15000</v>
      </c>
      <c r="N40" s="54"/>
    </row>
    <row r="41" spans="1:14" ht="11.25">
      <c r="A41" s="12">
        <v>32</v>
      </c>
      <c r="B41" s="12" t="s">
        <v>15</v>
      </c>
      <c r="C41" s="14" t="s">
        <v>59</v>
      </c>
      <c r="D41" s="14"/>
      <c r="E41" s="16">
        <v>-3.2</v>
      </c>
      <c r="F41" s="16">
        <v>16.38</v>
      </c>
      <c r="G41" s="16"/>
      <c r="H41" s="17">
        <v>2.04</v>
      </c>
      <c r="I41" s="16">
        <v>16.13</v>
      </c>
      <c r="J41" s="16">
        <f t="shared" si="0"/>
        <v>32.51</v>
      </c>
      <c r="K41" s="16"/>
      <c r="L41" s="16"/>
      <c r="M41" s="16">
        <v>15000</v>
      </c>
      <c r="N41" s="54"/>
    </row>
    <row r="42" spans="1:14" ht="11.25">
      <c r="A42" s="12">
        <v>33</v>
      </c>
      <c r="B42" s="12" t="s">
        <v>15</v>
      </c>
      <c r="C42" s="26" t="s">
        <v>60</v>
      </c>
      <c r="D42" s="14"/>
      <c r="E42" s="16">
        <v>-3.2</v>
      </c>
      <c r="F42" s="16">
        <v>16.33</v>
      </c>
      <c r="G42" s="16"/>
      <c r="H42" s="17">
        <v>2.03</v>
      </c>
      <c r="I42" s="16">
        <v>16.08</v>
      </c>
      <c r="J42" s="16">
        <f t="shared" si="0"/>
        <v>32.41</v>
      </c>
      <c r="K42" s="16"/>
      <c r="L42" s="16"/>
      <c r="M42" s="16">
        <v>15000</v>
      </c>
      <c r="N42" s="54"/>
    </row>
    <row r="43" spans="1:14" ht="11.25">
      <c r="A43" s="12">
        <v>34</v>
      </c>
      <c r="B43" s="12" t="s">
        <v>15</v>
      </c>
      <c r="C43" s="14" t="s">
        <v>61</v>
      </c>
      <c r="D43" s="14"/>
      <c r="E43" s="16">
        <v>-3.2</v>
      </c>
      <c r="F43" s="16">
        <v>13.77</v>
      </c>
      <c r="G43" s="16"/>
      <c r="H43" s="17">
        <v>1.72</v>
      </c>
      <c r="I43" s="16">
        <v>13.56</v>
      </c>
      <c r="J43" s="16">
        <f t="shared" si="0"/>
        <v>27.33</v>
      </c>
      <c r="K43" s="16"/>
      <c r="L43" s="16"/>
      <c r="M43" s="16">
        <v>15000</v>
      </c>
      <c r="N43" s="54"/>
    </row>
    <row r="44" spans="1:14" ht="11.25">
      <c r="A44" s="12">
        <v>35</v>
      </c>
      <c r="B44" s="12" t="s">
        <v>15</v>
      </c>
      <c r="C44" s="14" t="s">
        <v>62</v>
      </c>
      <c r="D44" s="14"/>
      <c r="E44" s="16">
        <v>-3.2</v>
      </c>
      <c r="F44" s="16">
        <v>12.66</v>
      </c>
      <c r="G44" s="16"/>
      <c r="H44" s="17">
        <v>1.58</v>
      </c>
      <c r="I44" s="16">
        <v>12.46</v>
      </c>
      <c r="J44" s="16">
        <f t="shared" si="0"/>
        <v>25.12</v>
      </c>
      <c r="K44" s="16"/>
      <c r="L44" s="16"/>
      <c r="M44" s="16">
        <v>15000</v>
      </c>
      <c r="N44" s="54"/>
    </row>
    <row r="45" spans="1:14" ht="11.25">
      <c r="A45" s="12">
        <v>36</v>
      </c>
      <c r="B45" s="12" t="s">
        <v>15</v>
      </c>
      <c r="C45" s="26" t="s">
        <v>63</v>
      </c>
      <c r="D45" s="14"/>
      <c r="E45" s="16">
        <v>-3.2</v>
      </c>
      <c r="F45" s="16">
        <v>13.18</v>
      </c>
      <c r="G45" s="16"/>
      <c r="H45" s="17">
        <v>1.64</v>
      </c>
      <c r="I45" s="16">
        <v>12.98</v>
      </c>
      <c r="J45" s="16">
        <f t="shared" si="0"/>
        <v>26.16</v>
      </c>
      <c r="K45" s="16"/>
      <c r="L45" s="16"/>
      <c r="M45" s="16">
        <v>15000</v>
      </c>
      <c r="N45" s="54"/>
    </row>
    <row r="46" spans="1:14" ht="11.25">
      <c r="A46" s="12">
        <v>37</v>
      </c>
      <c r="B46" s="12" t="s">
        <v>15</v>
      </c>
      <c r="C46" s="14" t="s">
        <v>64</v>
      </c>
      <c r="D46" s="14"/>
      <c r="E46" s="16">
        <v>-3.2</v>
      </c>
      <c r="F46" s="16">
        <v>13.02</v>
      </c>
      <c r="G46" s="16"/>
      <c r="H46" s="17">
        <v>1.62</v>
      </c>
      <c r="I46" s="16">
        <v>12.82</v>
      </c>
      <c r="J46" s="16">
        <f t="shared" si="0"/>
        <v>25.84</v>
      </c>
      <c r="K46" s="16"/>
      <c r="L46" s="16"/>
      <c r="M46" s="16">
        <v>15000</v>
      </c>
      <c r="N46" s="54"/>
    </row>
    <row r="47" spans="1:14" ht="11.25">
      <c r="A47" s="12">
        <v>38</v>
      </c>
      <c r="B47" s="12" t="s">
        <v>15</v>
      </c>
      <c r="C47" s="14" t="s">
        <v>65</v>
      </c>
      <c r="D47" s="14"/>
      <c r="E47" s="16">
        <v>-3.2</v>
      </c>
      <c r="F47" s="16">
        <v>18.23</v>
      </c>
      <c r="G47" s="16"/>
      <c r="H47" s="17">
        <v>2.27</v>
      </c>
      <c r="I47" s="16">
        <v>17.95</v>
      </c>
      <c r="J47" s="16">
        <f t="shared" si="0"/>
        <v>36.18</v>
      </c>
      <c r="K47" s="16"/>
      <c r="L47" s="16"/>
      <c r="M47" s="16">
        <v>15000</v>
      </c>
      <c r="N47" s="54"/>
    </row>
    <row r="48" spans="1:14" ht="11.25">
      <c r="A48" s="12">
        <v>39</v>
      </c>
      <c r="B48" s="12" t="s">
        <v>15</v>
      </c>
      <c r="C48" s="26" t="s">
        <v>66</v>
      </c>
      <c r="D48" s="14"/>
      <c r="E48" s="16">
        <v>-3.2</v>
      </c>
      <c r="F48" s="16">
        <v>18.92</v>
      </c>
      <c r="G48" s="16"/>
      <c r="H48" s="17">
        <v>2.36</v>
      </c>
      <c r="I48" s="16">
        <v>18.63</v>
      </c>
      <c r="J48" s="16">
        <f t="shared" si="0"/>
        <v>37.55</v>
      </c>
      <c r="K48" s="16"/>
      <c r="L48" s="16"/>
      <c r="M48" s="16">
        <v>15000</v>
      </c>
      <c r="N48" s="54"/>
    </row>
    <row r="49" spans="1:14" ht="11.25">
      <c r="A49" s="12">
        <v>40</v>
      </c>
      <c r="B49" s="12" t="s">
        <v>15</v>
      </c>
      <c r="C49" s="14" t="s">
        <v>67</v>
      </c>
      <c r="D49" s="14"/>
      <c r="E49" s="16">
        <v>-3.2</v>
      </c>
      <c r="F49" s="16">
        <v>13.13</v>
      </c>
      <c r="G49" s="16"/>
      <c r="H49" s="17">
        <v>1.64</v>
      </c>
      <c r="I49" s="16">
        <v>12.93</v>
      </c>
      <c r="J49" s="16">
        <f t="shared" si="0"/>
        <v>26.060000000000002</v>
      </c>
      <c r="K49" s="16"/>
      <c r="L49" s="16"/>
      <c r="M49" s="16">
        <v>15000</v>
      </c>
      <c r="N49" s="54"/>
    </row>
    <row r="50" spans="1:14" ht="11.25">
      <c r="A50" s="12">
        <v>41</v>
      </c>
      <c r="B50" s="12" t="s">
        <v>15</v>
      </c>
      <c r="C50" s="14" t="s">
        <v>68</v>
      </c>
      <c r="D50" s="14"/>
      <c r="E50" s="16">
        <v>-3.2</v>
      </c>
      <c r="F50" s="16">
        <v>12.47</v>
      </c>
      <c r="G50" s="16"/>
      <c r="H50" s="17">
        <v>1.55</v>
      </c>
      <c r="I50" s="16">
        <v>12.28</v>
      </c>
      <c r="J50" s="16">
        <f t="shared" si="0"/>
        <v>24.75</v>
      </c>
      <c r="K50" s="16"/>
      <c r="L50" s="16"/>
      <c r="M50" s="16">
        <v>15000</v>
      </c>
      <c r="N50" s="54"/>
    </row>
    <row r="51" spans="1:14" ht="11.25">
      <c r="A51" s="12">
        <v>42</v>
      </c>
      <c r="B51" s="12" t="s">
        <v>15</v>
      </c>
      <c r="C51" s="26" t="s">
        <v>69</v>
      </c>
      <c r="D51" s="14"/>
      <c r="E51" s="16">
        <v>-3.2</v>
      </c>
      <c r="F51" s="16">
        <v>15.51</v>
      </c>
      <c r="G51" s="16"/>
      <c r="H51" s="17">
        <v>1.93</v>
      </c>
      <c r="I51" s="16">
        <v>15.27</v>
      </c>
      <c r="J51" s="16">
        <f t="shared" si="0"/>
        <v>30.78</v>
      </c>
      <c r="K51" s="16"/>
      <c r="L51" s="16"/>
      <c r="M51" s="16">
        <v>15000</v>
      </c>
      <c r="N51" s="54"/>
    </row>
    <row r="52" spans="1:14" ht="11.25">
      <c r="A52" s="12">
        <v>43</v>
      </c>
      <c r="B52" s="12" t="s">
        <v>15</v>
      </c>
      <c r="C52" s="14" t="s">
        <v>70</v>
      </c>
      <c r="D52" s="14"/>
      <c r="E52" s="16">
        <v>-3.2</v>
      </c>
      <c r="F52" s="16">
        <v>17.65</v>
      </c>
      <c r="G52" s="16"/>
      <c r="H52" s="17">
        <v>2.2</v>
      </c>
      <c r="I52" s="16">
        <v>17.38</v>
      </c>
      <c r="J52" s="16">
        <f t="shared" si="0"/>
        <v>35.03</v>
      </c>
      <c r="K52" s="16"/>
      <c r="L52" s="16"/>
      <c r="M52" s="16">
        <v>15000</v>
      </c>
      <c r="N52" s="54"/>
    </row>
    <row r="53" spans="1:14" ht="11.25">
      <c r="A53" s="12">
        <v>44</v>
      </c>
      <c r="B53" s="12" t="s">
        <v>15</v>
      </c>
      <c r="C53" s="14" t="s">
        <v>71</v>
      </c>
      <c r="D53" s="14"/>
      <c r="E53" s="16">
        <v>-3.2</v>
      </c>
      <c r="F53" s="16">
        <v>11.94</v>
      </c>
      <c r="G53" s="16"/>
      <c r="H53" s="17">
        <v>1.49</v>
      </c>
      <c r="I53" s="16">
        <v>11.76</v>
      </c>
      <c r="J53" s="16">
        <f t="shared" si="0"/>
        <v>23.7</v>
      </c>
      <c r="K53" s="16"/>
      <c r="L53" s="16"/>
      <c r="M53" s="16">
        <v>15000</v>
      </c>
      <c r="N53" s="54"/>
    </row>
    <row r="54" spans="1:14" ht="11.25">
      <c r="A54" s="12">
        <v>45</v>
      </c>
      <c r="B54" s="12" t="s">
        <v>15</v>
      </c>
      <c r="C54" s="26" t="s">
        <v>72</v>
      </c>
      <c r="D54" s="14"/>
      <c r="E54" s="16">
        <v>-3.2</v>
      </c>
      <c r="F54" s="16">
        <v>11.12</v>
      </c>
      <c r="G54" s="16"/>
      <c r="H54" s="17">
        <v>1.39</v>
      </c>
      <c r="I54" s="16">
        <v>10.95</v>
      </c>
      <c r="J54" s="16">
        <f t="shared" si="0"/>
        <v>22.07</v>
      </c>
      <c r="K54" s="16"/>
      <c r="L54" s="16"/>
      <c r="M54" s="16">
        <v>15000</v>
      </c>
      <c r="N54" s="54"/>
    </row>
    <row r="55" spans="1:14" ht="11.25">
      <c r="A55" s="12">
        <v>46</v>
      </c>
      <c r="B55" s="12" t="s">
        <v>15</v>
      </c>
      <c r="C55" s="14" t="s">
        <v>73</v>
      </c>
      <c r="D55" s="14"/>
      <c r="E55" s="16">
        <v>-3.2</v>
      </c>
      <c r="F55" s="16">
        <v>12.16</v>
      </c>
      <c r="G55" s="16"/>
      <c r="H55" s="17">
        <v>1.52</v>
      </c>
      <c r="I55" s="16">
        <v>11.97</v>
      </c>
      <c r="J55" s="16">
        <f t="shared" si="0"/>
        <v>24.130000000000003</v>
      </c>
      <c r="K55" s="16"/>
      <c r="L55" s="16"/>
      <c r="M55" s="16">
        <v>15000</v>
      </c>
      <c r="N55" s="54"/>
    </row>
    <row r="56" spans="1:14" ht="11.25">
      <c r="A56" s="12">
        <v>47</v>
      </c>
      <c r="B56" s="12" t="s">
        <v>15</v>
      </c>
      <c r="C56" s="14" t="s">
        <v>74</v>
      </c>
      <c r="D56" s="14"/>
      <c r="E56" s="16">
        <v>-3.2</v>
      </c>
      <c r="F56" s="16">
        <v>13.34</v>
      </c>
      <c r="G56" s="16"/>
      <c r="H56" s="17">
        <v>1.66</v>
      </c>
      <c r="I56" s="16">
        <v>13.13</v>
      </c>
      <c r="J56" s="16">
        <f t="shared" si="0"/>
        <v>26.47</v>
      </c>
      <c r="K56" s="16"/>
      <c r="L56" s="16"/>
      <c r="M56" s="16">
        <v>15000</v>
      </c>
      <c r="N56" s="54"/>
    </row>
    <row r="57" spans="1:14" ht="11.25">
      <c r="A57" s="12">
        <v>48</v>
      </c>
      <c r="B57" s="12" t="s">
        <v>15</v>
      </c>
      <c r="C57" s="26" t="s">
        <v>75</v>
      </c>
      <c r="D57" s="14"/>
      <c r="E57" s="16">
        <v>-3.2</v>
      </c>
      <c r="F57" s="16">
        <v>16.08</v>
      </c>
      <c r="G57" s="16"/>
      <c r="H57" s="17">
        <v>2</v>
      </c>
      <c r="I57" s="16">
        <v>15.83</v>
      </c>
      <c r="J57" s="16">
        <f t="shared" si="0"/>
        <v>31.909999999999997</v>
      </c>
      <c r="K57" s="16"/>
      <c r="L57" s="16"/>
      <c r="M57" s="16">
        <v>15000</v>
      </c>
      <c r="N57" s="54"/>
    </row>
    <row r="58" spans="1:14" ht="11.25">
      <c r="A58" s="12">
        <v>49</v>
      </c>
      <c r="B58" s="12" t="s">
        <v>15</v>
      </c>
      <c r="C58" s="14" t="s">
        <v>76</v>
      </c>
      <c r="D58" s="14"/>
      <c r="E58" s="16">
        <v>-3.2</v>
      </c>
      <c r="F58" s="16">
        <v>16.01</v>
      </c>
      <c r="G58" s="16"/>
      <c r="H58" s="17">
        <v>2</v>
      </c>
      <c r="I58" s="16">
        <v>15.76</v>
      </c>
      <c r="J58" s="16">
        <f t="shared" si="0"/>
        <v>31.770000000000003</v>
      </c>
      <c r="K58" s="16"/>
      <c r="L58" s="16"/>
      <c r="M58" s="16">
        <v>15000</v>
      </c>
      <c r="N58" s="54"/>
    </row>
    <row r="59" spans="1:14" ht="11.25">
      <c r="A59" s="12">
        <v>50</v>
      </c>
      <c r="B59" s="12" t="s">
        <v>15</v>
      </c>
      <c r="C59" s="14" t="s">
        <v>77</v>
      </c>
      <c r="D59" s="14"/>
      <c r="E59" s="16">
        <v>-3.2</v>
      </c>
      <c r="F59" s="16">
        <v>17.66</v>
      </c>
      <c r="G59" s="16"/>
      <c r="H59" s="17">
        <v>2.2</v>
      </c>
      <c r="I59" s="16">
        <v>17.39</v>
      </c>
      <c r="J59" s="16">
        <f t="shared" si="0"/>
        <v>35.05</v>
      </c>
      <c r="K59" s="16"/>
      <c r="L59" s="16"/>
      <c r="M59" s="16">
        <v>15000</v>
      </c>
      <c r="N59" s="54"/>
    </row>
    <row r="60" spans="1:14" ht="11.25">
      <c r="A60" s="19"/>
      <c r="B60" s="57" t="s">
        <v>79</v>
      </c>
      <c r="C60" s="58"/>
      <c r="D60" s="20"/>
      <c r="E60" s="21"/>
      <c r="F60" s="22">
        <f aca="true" t="shared" si="1" ref="F60:M60">SUM(F12:F59)</f>
        <v>802.4799999999998</v>
      </c>
      <c r="G60" s="22">
        <f t="shared" si="1"/>
        <v>91.50999999999999</v>
      </c>
      <c r="H60" s="22">
        <f t="shared" si="1"/>
        <v>100.02000000000001</v>
      </c>
      <c r="I60" s="22">
        <f t="shared" si="1"/>
        <v>790.0900000000003</v>
      </c>
      <c r="J60" s="22">
        <f t="shared" si="1"/>
        <v>1592.57</v>
      </c>
      <c r="K60" s="22"/>
      <c r="L60" s="22"/>
      <c r="M60" s="22">
        <f t="shared" si="1"/>
        <v>705000</v>
      </c>
      <c r="N60" s="22"/>
    </row>
    <row r="61" spans="1:14" ht="11.25">
      <c r="A61" s="12"/>
      <c r="B61" s="28" t="s">
        <v>15</v>
      </c>
      <c r="C61" s="15" t="s">
        <v>80</v>
      </c>
      <c r="D61" s="14"/>
      <c r="E61" s="16">
        <v>-3.2</v>
      </c>
      <c r="F61" s="16"/>
      <c r="G61" s="16">
        <v>82.61</v>
      </c>
      <c r="H61" s="17"/>
      <c r="I61" s="16"/>
      <c r="J61" s="16"/>
      <c r="K61" s="16"/>
      <c r="L61" s="16"/>
      <c r="M61" s="16"/>
      <c r="N61" s="54"/>
    </row>
    <row r="62" spans="1:14" ht="33.75">
      <c r="A62" s="12"/>
      <c r="B62" s="28" t="s">
        <v>15</v>
      </c>
      <c r="C62" s="27" t="s">
        <v>81</v>
      </c>
      <c r="D62" s="14"/>
      <c r="E62" s="16">
        <v>-3.2</v>
      </c>
      <c r="F62" s="16"/>
      <c r="G62" s="16">
        <v>19.03</v>
      </c>
      <c r="H62" s="17"/>
      <c r="I62" s="16"/>
      <c r="J62" s="16"/>
      <c r="K62" s="16"/>
      <c r="L62" s="16"/>
      <c r="M62" s="16"/>
      <c r="N62" s="54"/>
    </row>
    <row r="63" spans="1:14" ht="11.25">
      <c r="A63" s="12"/>
      <c r="B63" s="28" t="s">
        <v>15</v>
      </c>
      <c r="C63" s="15" t="s">
        <v>82</v>
      </c>
      <c r="D63" s="14"/>
      <c r="E63" s="16">
        <v>-3.2</v>
      </c>
      <c r="F63" s="16"/>
      <c r="G63" s="16">
        <v>18.52</v>
      </c>
      <c r="H63" s="17"/>
      <c r="I63" s="16"/>
      <c r="J63" s="16"/>
      <c r="K63" s="16"/>
      <c r="L63" s="16"/>
      <c r="M63" s="16"/>
      <c r="N63" s="54"/>
    </row>
    <row r="64" spans="1:14" ht="11.25">
      <c r="A64" s="12"/>
      <c r="B64" s="28" t="s">
        <v>15</v>
      </c>
      <c r="C64" s="15" t="s">
        <v>83</v>
      </c>
      <c r="D64" s="14"/>
      <c r="E64" s="16">
        <v>-3.2</v>
      </c>
      <c r="F64" s="16"/>
      <c r="G64" s="16">
        <v>5.11</v>
      </c>
      <c r="H64" s="17"/>
      <c r="I64" s="16"/>
      <c r="J64" s="16"/>
      <c r="K64" s="16"/>
      <c r="L64" s="16"/>
      <c r="M64" s="16"/>
      <c r="N64" s="54"/>
    </row>
    <row r="65" spans="1:14" ht="11.25">
      <c r="A65" s="12"/>
      <c r="B65" s="28" t="s">
        <v>15</v>
      </c>
      <c r="C65" s="27" t="s">
        <v>84</v>
      </c>
      <c r="D65" s="14"/>
      <c r="E65" s="16">
        <v>-3.2</v>
      </c>
      <c r="F65" s="16"/>
      <c r="G65" s="16">
        <v>11.17</v>
      </c>
      <c r="H65" s="17"/>
      <c r="I65" s="16"/>
      <c r="J65" s="16"/>
      <c r="K65" s="16"/>
      <c r="L65" s="16"/>
      <c r="M65" s="16"/>
      <c r="N65" s="54"/>
    </row>
    <row r="66" spans="1:14" ht="11.25">
      <c r="A66" s="12"/>
      <c r="B66" s="28" t="s">
        <v>15</v>
      </c>
      <c r="C66" s="15" t="s">
        <v>85</v>
      </c>
      <c r="D66" s="14"/>
      <c r="E66" s="16">
        <v>-3.2</v>
      </c>
      <c r="F66" s="16"/>
      <c r="G66" s="16">
        <v>38.62</v>
      </c>
      <c r="H66" s="17"/>
      <c r="I66" s="16"/>
      <c r="J66" s="16"/>
      <c r="K66" s="16"/>
      <c r="L66" s="16"/>
      <c r="M66" s="16"/>
      <c r="N66" s="54"/>
    </row>
    <row r="67" spans="1:14" ht="11.25">
      <c r="A67" s="12"/>
      <c r="B67" s="28" t="s">
        <v>15</v>
      </c>
      <c r="C67" s="15" t="s">
        <v>86</v>
      </c>
      <c r="D67" s="14"/>
      <c r="E67" s="16">
        <v>-3.2</v>
      </c>
      <c r="F67" s="16"/>
      <c r="G67" s="16">
        <v>57.65</v>
      </c>
      <c r="H67" s="17"/>
      <c r="I67" s="16"/>
      <c r="J67" s="16"/>
      <c r="K67" s="16"/>
      <c r="L67" s="16"/>
      <c r="M67" s="16"/>
      <c r="N67" s="54"/>
    </row>
    <row r="68" spans="1:14" ht="11.25">
      <c r="A68" s="12"/>
      <c r="B68" s="28" t="s">
        <v>15</v>
      </c>
      <c r="C68" s="15" t="s">
        <v>87</v>
      </c>
      <c r="D68" s="14"/>
      <c r="E68" s="16">
        <v>-3.2</v>
      </c>
      <c r="F68" s="16"/>
      <c r="G68" s="16">
        <v>11.8</v>
      </c>
      <c r="H68" s="17"/>
      <c r="I68" s="16"/>
      <c r="J68" s="16"/>
      <c r="K68" s="16"/>
      <c r="L68" s="16"/>
      <c r="M68" s="16"/>
      <c r="N68" s="54"/>
    </row>
    <row r="69" spans="1:14" ht="11.25">
      <c r="A69" s="12"/>
      <c r="B69" s="28" t="s">
        <v>15</v>
      </c>
      <c r="C69" s="15" t="s">
        <v>88</v>
      </c>
      <c r="D69" s="14"/>
      <c r="E69" s="16">
        <v>-3.2</v>
      </c>
      <c r="F69" s="16"/>
      <c r="G69" s="16">
        <v>28.44</v>
      </c>
      <c r="H69" s="17"/>
      <c r="I69" s="16"/>
      <c r="J69" s="16"/>
      <c r="K69" s="16"/>
      <c r="L69" s="16"/>
      <c r="M69" s="16"/>
      <c r="N69" s="54"/>
    </row>
    <row r="70" spans="1:14" ht="11.25">
      <c r="A70" s="12"/>
      <c r="B70" s="11"/>
      <c r="C70" s="11"/>
      <c r="D70" s="11"/>
      <c r="E70" s="43" t="s">
        <v>90</v>
      </c>
      <c r="F70" s="11"/>
      <c r="G70" s="11"/>
      <c r="H70" s="11"/>
      <c r="I70" s="11"/>
      <c r="J70" s="11"/>
      <c r="K70" s="11"/>
      <c r="L70" s="11"/>
      <c r="M70" s="11"/>
      <c r="N70" s="56"/>
    </row>
    <row r="71" spans="1:14" ht="11.25">
      <c r="A71" s="12">
        <v>51</v>
      </c>
      <c r="B71" s="28" t="s">
        <v>16</v>
      </c>
      <c r="C71" s="14" t="s">
        <v>91</v>
      </c>
      <c r="D71" s="14" t="s">
        <v>89</v>
      </c>
      <c r="E71" s="16">
        <v>0</v>
      </c>
      <c r="F71" s="16">
        <v>16.82</v>
      </c>
      <c r="G71" s="16"/>
      <c r="H71" s="17">
        <v>33.39</v>
      </c>
      <c r="I71" s="16">
        <v>1.3</v>
      </c>
      <c r="J71" s="16">
        <f>SUM(F71+I71)</f>
        <v>18.12</v>
      </c>
      <c r="K71" s="16"/>
      <c r="L71" s="16">
        <v>3500</v>
      </c>
      <c r="M71" s="16">
        <f>J71*3500</f>
        <v>63420</v>
      </c>
      <c r="N71" s="54" t="s">
        <v>159</v>
      </c>
    </row>
    <row r="72" spans="1:14" ht="11.25">
      <c r="A72" s="12">
        <v>52</v>
      </c>
      <c r="B72" s="28" t="s">
        <v>16</v>
      </c>
      <c r="C72" s="14" t="s">
        <v>92</v>
      </c>
      <c r="D72" s="14" t="s">
        <v>89</v>
      </c>
      <c r="E72" s="16">
        <v>0</v>
      </c>
      <c r="F72" s="16">
        <v>16.69</v>
      </c>
      <c r="G72" s="16"/>
      <c r="H72" s="17">
        <v>33.13</v>
      </c>
      <c r="I72" s="16">
        <v>1.29</v>
      </c>
      <c r="J72" s="16">
        <f>SUM(F72+I72)</f>
        <v>17.98</v>
      </c>
      <c r="K72" s="16"/>
      <c r="L72" s="16">
        <v>3500</v>
      </c>
      <c r="M72" s="16">
        <f>J72*3500</f>
        <v>62930</v>
      </c>
      <c r="N72" s="54"/>
    </row>
    <row r="73" spans="1:14" ht="11.25">
      <c r="A73" s="12">
        <v>53</v>
      </c>
      <c r="B73" s="28" t="s">
        <v>16</v>
      </c>
      <c r="C73" s="14" t="s">
        <v>93</v>
      </c>
      <c r="D73" s="14" t="s">
        <v>89</v>
      </c>
      <c r="E73" s="16">
        <v>0</v>
      </c>
      <c r="F73" s="16">
        <v>16.86</v>
      </c>
      <c r="G73" s="16"/>
      <c r="H73" s="17">
        <v>33.47</v>
      </c>
      <c r="I73" s="16">
        <v>1.31</v>
      </c>
      <c r="J73" s="16">
        <f>SUM(F73+I73)</f>
        <v>18.169999999999998</v>
      </c>
      <c r="K73" s="16"/>
      <c r="L73" s="16">
        <v>3500</v>
      </c>
      <c r="M73" s="16">
        <f>J73*3500</f>
        <v>63594.99999999999</v>
      </c>
      <c r="N73" s="54"/>
    </row>
    <row r="74" spans="1:14" ht="11.25">
      <c r="A74" s="19"/>
      <c r="B74" s="57" t="s">
        <v>94</v>
      </c>
      <c r="C74" s="58"/>
      <c r="D74" s="20"/>
      <c r="E74" s="21"/>
      <c r="F74" s="22">
        <f>SUM(F71:F73)</f>
        <v>50.370000000000005</v>
      </c>
      <c r="G74" s="22"/>
      <c r="H74" s="29">
        <f>SUM(H71:H73)</f>
        <v>99.99000000000001</v>
      </c>
      <c r="I74" s="22">
        <f>SUM(I71:I73)</f>
        <v>3.9</v>
      </c>
      <c r="J74" s="22">
        <f>SUM(J71:J73)</f>
        <v>54.269999999999996</v>
      </c>
      <c r="K74" s="22"/>
      <c r="L74" s="22"/>
      <c r="M74" s="22">
        <f>SUM(M71:M73)</f>
        <v>189945</v>
      </c>
      <c r="N74" s="25"/>
    </row>
    <row r="75" spans="1:14" ht="11.25">
      <c r="A75" s="11"/>
      <c r="B75" s="11"/>
      <c r="C75" s="11"/>
      <c r="D75" s="11"/>
      <c r="E75" s="43" t="s">
        <v>95</v>
      </c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33.75">
      <c r="A76" s="12">
        <v>54</v>
      </c>
      <c r="B76" s="12" t="s">
        <v>106</v>
      </c>
      <c r="C76" s="14" t="s">
        <v>96</v>
      </c>
      <c r="D76" s="15" t="s">
        <v>100</v>
      </c>
      <c r="E76" s="16">
        <v>3.45</v>
      </c>
      <c r="F76" s="16">
        <v>205.25</v>
      </c>
      <c r="G76" s="16"/>
      <c r="H76" s="17">
        <v>39.78</v>
      </c>
      <c r="I76" s="16">
        <v>60.66</v>
      </c>
      <c r="J76" s="16">
        <f>SUM(F76+I76)</f>
        <v>265.90999999999997</v>
      </c>
      <c r="K76" s="16"/>
      <c r="L76" s="16">
        <v>2600</v>
      </c>
      <c r="M76" s="16">
        <f>J76*L76</f>
        <v>691365.9999999999</v>
      </c>
      <c r="N76" s="54"/>
    </row>
    <row r="77" spans="1:14" ht="33.75">
      <c r="A77" s="12">
        <v>55</v>
      </c>
      <c r="B77" s="12" t="s">
        <v>106</v>
      </c>
      <c r="C77" s="14" t="s">
        <v>97</v>
      </c>
      <c r="D77" s="15" t="s">
        <v>101</v>
      </c>
      <c r="E77" s="16">
        <v>3.45</v>
      </c>
      <c r="F77" s="16">
        <v>90.05</v>
      </c>
      <c r="G77" s="16"/>
      <c r="H77" s="17">
        <v>17.45</v>
      </c>
      <c r="I77" s="16">
        <v>26.61</v>
      </c>
      <c r="J77" s="16">
        <f>SUM(F77+I77)</f>
        <v>116.66</v>
      </c>
      <c r="K77" s="16"/>
      <c r="L77" s="16">
        <v>2600</v>
      </c>
      <c r="M77" s="16">
        <f>J77*L77</f>
        <v>303316</v>
      </c>
      <c r="N77" s="54"/>
    </row>
    <row r="78" spans="1:14" ht="33.75">
      <c r="A78" s="12">
        <v>56</v>
      </c>
      <c r="B78" s="12" t="s">
        <v>106</v>
      </c>
      <c r="C78" s="14" t="s">
        <v>98</v>
      </c>
      <c r="D78" s="15" t="s">
        <v>102</v>
      </c>
      <c r="E78" s="16">
        <v>3.45</v>
      </c>
      <c r="F78" s="16">
        <v>128.45</v>
      </c>
      <c r="G78" s="16"/>
      <c r="H78" s="17">
        <v>24.89</v>
      </c>
      <c r="I78" s="16">
        <v>37.96</v>
      </c>
      <c r="J78" s="16">
        <f>SUM(F78+I78)</f>
        <v>166.41</v>
      </c>
      <c r="K78" s="16"/>
      <c r="L78" s="16">
        <v>2600</v>
      </c>
      <c r="M78" s="16">
        <f>J78*L78</f>
        <v>432666</v>
      </c>
      <c r="N78" s="54"/>
    </row>
    <row r="79" spans="1:14" ht="33.75">
      <c r="A79" s="12">
        <v>57</v>
      </c>
      <c r="B79" s="12" t="s">
        <v>106</v>
      </c>
      <c r="C79" s="14" t="s">
        <v>99</v>
      </c>
      <c r="D79" s="15" t="s">
        <v>103</v>
      </c>
      <c r="E79" s="16">
        <v>3.45</v>
      </c>
      <c r="F79" s="16">
        <v>92.27</v>
      </c>
      <c r="G79" s="16"/>
      <c r="H79" s="17">
        <v>17.88</v>
      </c>
      <c r="I79" s="16">
        <v>27.27</v>
      </c>
      <c r="J79" s="16">
        <f>SUM(F79+I79)</f>
        <v>119.53999999999999</v>
      </c>
      <c r="K79" s="16"/>
      <c r="L79" s="16">
        <v>2600</v>
      </c>
      <c r="M79" s="16">
        <f>J79*L79</f>
        <v>310804</v>
      </c>
      <c r="N79" s="55"/>
    </row>
    <row r="80" spans="1:14" ht="11.25">
      <c r="A80" s="19"/>
      <c r="B80" s="57" t="s">
        <v>104</v>
      </c>
      <c r="C80" s="58"/>
      <c r="D80" s="20"/>
      <c r="E80" s="21"/>
      <c r="F80" s="22">
        <f>SUM(F76:F79)</f>
        <v>516.02</v>
      </c>
      <c r="G80" s="22"/>
      <c r="H80" s="22">
        <f>SUM(H76:H79)</f>
        <v>100</v>
      </c>
      <c r="I80" s="22">
        <f>SUM(I76:I79)</f>
        <v>152.5</v>
      </c>
      <c r="J80" s="22">
        <f>SUM(J76:J79)</f>
        <v>668.5199999999999</v>
      </c>
      <c r="K80" s="22"/>
      <c r="L80" s="22"/>
      <c r="M80" s="22">
        <f>SUM(M76:M79)</f>
        <v>1738152</v>
      </c>
      <c r="N80" s="25"/>
    </row>
    <row r="81" spans="1:14" ht="11.25">
      <c r="A81" s="11"/>
      <c r="B81" s="11"/>
      <c r="C81" s="11"/>
      <c r="D81" s="11"/>
      <c r="E81" s="43" t="s">
        <v>105</v>
      </c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33.75">
      <c r="A82" s="42">
        <v>58</v>
      </c>
      <c r="B82" s="12" t="s">
        <v>107</v>
      </c>
      <c r="C82" s="14" t="s">
        <v>108</v>
      </c>
      <c r="D82" s="31" t="s">
        <v>109</v>
      </c>
      <c r="E82" s="16">
        <v>6.3</v>
      </c>
      <c r="F82" s="16">
        <v>81.38</v>
      </c>
      <c r="G82" s="16"/>
      <c r="H82" s="17">
        <v>3.61</v>
      </c>
      <c r="I82" s="16">
        <v>17.96</v>
      </c>
      <c r="J82" s="16">
        <f aca="true" t="shared" si="2" ref="J82:J97">SUM(F82+I82)</f>
        <v>99.34</v>
      </c>
      <c r="K82" s="16"/>
      <c r="L82" s="16">
        <v>1300</v>
      </c>
      <c r="M82" s="16">
        <f aca="true" t="shared" si="3" ref="M82:M96">J82*L82</f>
        <v>129142</v>
      </c>
      <c r="N82" s="54" t="s">
        <v>159</v>
      </c>
    </row>
    <row r="83" spans="1:14" ht="33.75">
      <c r="A83" s="42">
        <v>59</v>
      </c>
      <c r="B83" s="12" t="s">
        <v>107</v>
      </c>
      <c r="C83" s="14" t="s">
        <v>110</v>
      </c>
      <c r="D83" s="31" t="s">
        <v>111</v>
      </c>
      <c r="E83" s="16">
        <v>6.3</v>
      </c>
      <c r="F83" s="16">
        <v>173.14</v>
      </c>
      <c r="G83" s="16"/>
      <c r="H83" s="17">
        <v>7.68</v>
      </c>
      <c r="I83" s="16">
        <v>38.2</v>
      </c>
      <c r="J83" s="16">
        <f t="shared" si="2"/>
        <v>211.33999999999997</v>
      </c>
      <c r="K83" s="16"/>
      <c r="L83" s="16">
        <v>1300</v>
      </c>
      <c r="M83" s="16">
        <f t="shared" si="3"/>
        <v>274741.99999999994</v>
      </c>
      <c r="N83" s="55"/>
    </row>
    <row r="84" spans="1:14" ht="33.75">
      <c r="A84" s="42">
        <v>60</v>
      </c>
      <c r="B84" s="12" t="s">
        <v>107</v>
      </c>
      <c r="C84" s="14" t="s">
        <v>112</v>
      </c>
      <c r="D84" s="31" t="s">
        <v>113</v>
      </c>
      <c r="E84" s="16">
        <v>6.3</v>
      </c>
      <c r="F84" s="16">
        <v>139.29</v>
      </c>
      <c r="G84" s="16"/>
      <c r="H84" s="17">
        <v>6.18</v>
      </c>
      <c r="I84" s="16">
        <v>30.74</v>
      </c>
      <c r="J84" s="16">
        <f t="shared" si="2"/>
        <v>170.03</v>
      </c>
      <c r="K84" s="16"/>
      <c r="L84" s="16">
        <v>1300</v>
      </c>
      <c r="M84" s="16">
        <f t="shared" si="3"/>
        <v>221039</v>
      </c>
      <c r="N84" s="54" t="s">
        <v>159</v>
      </c>
    </row>
    <row r="85" spans="1:14" ht="33.75">
      <c r="A85" s="42">
        <v>61</v>
      </c>
      <c r="B85" s="12" t="s">
        <v>115</v>
      </c>
      <c r="C85" s="14" t="s">
        <v>114</v>
      </c>
      <c r="D85" s="31" t="s">
        <v>109</v>
      </c>
      <c r="E85" s="16">
        <v>9.2</v>
      </c>
      <c r="F85" s="16">
        <v>81.38</v>
      </c>
      <c r="G85" s="16"/>
      <c r="H85" s="17">
        <v>3.61</v>
      </c>
      <c r="I85" s="16">
        <v>17.96</v>
      </c>
      <c r="J85" s="16">
        <f t="shared" si="2"/>
        <v>99.34</v>
      </c>
      <c r="K85" s="16"/>
      <c r="L85" s="16">
        <v>1400</v>
      </c>
      <c r="M85" s="16">
        <f t="shared" si="3"/>
        <v>139076</v>
      </c>
      <c r="N85" s="55"/>
    </row>
    <row r="86" spans="1:14" ht="33.75">
      <c r="A86" s="42">
        <v>62</v>
      </c>
      <c r="B86" s="12" t="s">
        <v>115</v>
      </c>
      <c r="C86" s="14" t="s">
        <v>116</v>
      </c>
      <c r="D86" s="31" t="s">
        <v>111</v>
      </c>
      <c r="E86" s="16">
        <v>9.2</v>
      </c>
      <c r="F86" s="16">
        <v>173.14</v>
      </c>
      <c r="G86" s="16"/>
      <c r="H86" s="17">
        <v>7.68</v>
      </c>
      <c r="I86" s="16">
        <v>38.2</v>
      </c>
      <c r="J86" s="16">
        <f t="shared" si="2"/>
        <v>211.33999999999997</v>
      </c>
      <c r="K86" s="16"/>
      <c r="L86" s="16">
        <v>1400</v>
      </c>
      <c r="M86" s="16">
        <f t="shared" si="3"/>
        <v>295875.99999999994</v>
      </c>
      <c r="N86" s="55"/>
    </row>
    <row r="87" spans="1:14" ht="33.75">
      <c r="A87" s="42">
        <v>63</v>
      </c>
      <c r="B87" s="12" t="s">
        <v>115</v>
      </c>
      <c r="C87" s="14" t="s">
        <v>117</v>
      </c>
      <c r="D87" s="31" t="s">
        <v>113</v>
      </c>
      <c r="E87" s="16">
        <v>9.2</v>
      </c>
      <c r="F87" s="16">
        <v>139.28</v>
      </c>
      <c r="G87" s="16"/>
      <c r="H87" s="17">
        <v>6.18</v>
      </c>
      <c r="I87" s="16">
        <v>30.73</v>
      </c>
      <c r="J87" s="16">
        <f t="shared" si="2"/>
        <v>170.01</v>
      </c>
      <c r="K87" s="16"/>
      <c r="L87" s="16">
        <v>1400</v>
      </c>
      <c r="M87" s="16">
        <f t="shared" si="3"/>
        <v>238014</v>
      </c>
      <c r="N87" s="54" t="s">
        <v>159</v>
      </c>
    </row>
    <row r="88" spans="1:14" ht="33.75">
      <c r="A88" s="42">
        <v>64</v>
      </c>
      <c r="B88" s="12" t="s">
        <v>118</v>
      </c>
      <c r="C88" s="14" t="s">
        <v>119</v>
      </c>
      <c r="D88" s="31" t="s">
        <v>109</v>
      </c>
      <c r="E88" s="16">
        <v>12</v>
      </c>
      <c r="F88" s="16">
        <v>81.38</v>
      </c>
      <c r="G88" s="16"/>
      <c r="H88" s="17">
        <v>3.61</v>
      </c>
      <c r="I88" s="16">
        <v>17.96</v>
      </c>
      <c r="J88" s="16">
        <f t="shared" si="2"/>
        <v>99.34</v>
      </c>
      <c r="K88" s="16"/>
      <c r="L88" s="16">
        <v>1500</v>
      </c>
      <c r="M88" s="16">
        <f t="shared" si="3"/>
        <v>149010</v>
      </c>
      <c r="N88" s="55"/>
    </row>
    <row r="89" spans="1:14" ht="33.75">
      <c r="A89" s="42">
        <v>65</v>
      </c>
      <c r="B89" s="12" t="s">
        <v>118</v>
      </c>
      <c r="C89" s="14" t="s">
        <v>121</v>
      </c>
      <c r="D89" s="31" t="s">
        <v>111</v>
      </c>
      <c r="E89" s="16">
        <v>12</v>
      </c>
      <c r="F89" s="16">
        <v>173.14</v>
      </c>
      <c r="G89" s="16"/>
      <c r="H89" s="17">
        <v>7.68</v>
      </c>
      <c r="I89" s="16">
        <v>38.2</v>
      </c>
      <c r="J89" s="16">
        <f t="shared" si="2"/>
        <v>211.33999999999997</v>
      </c>
      <c r="K89" s="16"/>
      <c r="L89" s="16">
        <v>1500</v>
      </c>
      <c r="M89" s="16">
        <f t="shared" si="3"/>
        <v>317009.99999999994</v>
      </c>
      <c r="N89" s="54" t="s">
        <v>159</v>
      </c>
    </row>
    <row r="90" spans="1:14" ht="33.75">
      <c r="A90" s="42">
        <v>66</v>
      </c>
      <c r="B90" s="12" t="s">
        <v>118</v>
      </c>
      <c r="C90" s="14" t="s">
        <v>122</v>
      </c>
      <c r="D90" s="31" t="s">
        <v>113</v>
      </c>
      <c r="E90" s="16">
        <v>12</v>
      </c>
      <c r="F90" s="16">
        <v>139.29</v>
      </c>
      <c r="G90" s="16"/>
      <c r="H90" s="17">
        <v>6.18</v>
      </c>
      <c r="I90" s="16">
        <v>30.74</v>
      </c>
      <c r="J90" s="16">
        <f t="shared" si="2"/>
        <v>170.03</v>
      </c>
      <c r="K90" s="16"/>
      <c r="L90" s="16">
        <v>1500</v>
      </c>
      <c r="M90" s="16">
        <f t="shared" si="3"/>
        <v>255045</v>
      </c>
      <c r="N90" s="54" t="s">
        <v>159</v>
      </c>
    </row>
    <row r="91" spans="1:14" ht="33.75">
      <c r="A91" s="42">
        <v>67</v>
      </c>
      <c r="B91" s="12" t="s">
        <v>120</v>
      </c>
      <c r="C91" s="14" t="s">
        <v>123</v>
      </c>
      <c r="D91" s="31" t="s">
        <v>109</v>
      </c>
      <c r="E91" s="16">
        <v>14.85</v>
      </c>
      <c r="F91" s="16">
        <v>81.38</v>
      </c>
      <c r="G91" s="16"/>
      <c r="H91" s="17">
        <v>3.61</v>
      </c>
      <c r="I91" s="16">
        <v>17.96</v>
      </c>
      <c r="J91" s="16">
        <f t="shared" si="2"/>
        <v>99.34</v>
      </c>
      <c r="K91" s="16"/>
      <c r="L91" s="16">
        <v>1600</v>
      </c>
      <c r="M91" s="16">
        <f t="shared" si="3"/>
        <v>158944</v>
      </c>
      <c r="N91" s="54"/>
    </row>
    <row r="92" spans="1:14" ht="33.75">
      <c r="A92" s="42">
        <v>68</v>
      </c>
      <c r="B92" s="12" t="s">
        <v>120</v>
      </c>
      <c r="C92" s="14" t="s">
        <v>124</v>
      </c>
      <c r="D92" s="31" t="s">
        <v>111</v>
      </c>
      <c r="E92" s="16">
        <v>14.85</v>
      </c>
      <c r="F92" s="16">
        <v>173.14</v>
      </c>
      <c r="G92" s="16"/>
      <c r="H92" s="17">
        <v>7.68</v>
      </c>
      <c r="I92" s="16">
        <v>38.2</v>
      </c>
      <c r="J92" s="16">
        <f t="shared" si="2"/>
        <v>211.33999999999997</v>
      </c>
      <c r="K92" s="16"/>
      <c r="L92" s="16">
        <v>1600</v>
      </c>
      <c r="M92" s="16">
        <f t="shared" si="3"/>
        <v>338143.99999999994</v>
      </c>
      <c r="N92" s="55"/>
    </row>
    <row r="93" spans="1:14" ht="33.75">
      <c r="A93" s="42">
        <v>69</v>
      </c>
      <c r="B93" s="12" t="s">
        <v>120</v>
      </c>
      <c r="C93" s="14" t="s">
        <v>125</v>
      </c>
      <c r="D93" s="31" t="s">
        <v>113</v>
      </c>
      <c r="E93" s="16">
        <v>14.85</v>
      </c>
      <c r="F93" s="16">
        <v>139.28</v>
      </c>
      <c r="G93" s="16"/>
      <c r="H93" s="17">
        <v>6.18</v>
      </c>
      <c r="I93" s="16">
        <v>30.73</v>
      </c>
      <c r="J93" s="16">
        <f t="shared" si="2"/>
        <v>170.01</v>
      </c>
      <c r="K93" s="16"/>
      <c r="L93" s="16">
        <v>1600</v>
      </c>
      <c r="M93" s="16">
        <f t="shared" si="3"/>
        <v>272016</v>
      </c>
      <c r="N93" s="54" t="s">
        <v>159</v>
      </c>
    </row>
    <row r="94" spans="1:14" ht="33.75">
      <c r="A94" s="42">
        <v>70</v>
      </c>
      <c r="B94" s="12" t="s">
        <v>126</v>
      </c>
      <c r="C94" s="14" t="s">
        <v>127</v>
      </c>
      <c r="D94" s="31" t="s">
        <v>109</v>
      </c>
      <c r="E94" s="16">
        <v>17.7</v>
      </c>
      <c r="F94" s="16">
        <v>81.38</v>
      </c>
      <c r="G94" s="16"/>
      <c r="H94" s="17">
        <v>3.61</v>
      </c>
      <c r="I94" s="16">
        <v>17.96</v>
      </c>
      <c r="J94" s="16">
        <f t="shared" si="2"/>
        <v>99.34</v>
      </c>
      <c r="K94" s="16"/>
      <c r="L94" s="16">
        <v>1700</v>
      </c>
      <c r="M94" s="16">
        <f t="shared" si="3"/>
        <v>168878</v>
      </c>
      <c r="N94" s="54" t="s">
        <v>159</v>
      </c>
    </row>
    <row r="95" spans="1:14" ht="33.75">
      <c r="A95" s="42">
        <v>71</v>
      </c>
      <c r="B95" s="12" t="s">
        <v>126</v>
      </c>
      <c r="C95" s="14" t="s">
        <v>128</v>
      </c>
      <c r="D95" s="31" t="s">
        <v>111</v>
      </c>
      <c r="E95" s="16">
        <v>17.7</v>
      </c>
      <c r="F95" s="16">
        <v>173.14</v>
      </c>
      <c r="G95" s="16"/>
      <c r="H95" s="17">
        <v>7.68</v>
      </c>
      <c r="I95" s="16">
        <v>38.2</v>
      </c>
      <c r="J95" s="16">
        <f t="shared" si="2"/>
        <v>211.33999999999997</v>
      </c>
      <c r="K95" s="16"/>
      <c r="L95" s="16">
        <v>1700</v>
      </c>
      <c r="M95" s="16">
        <f t="shared" si="3"/>
        <v>359277.99999999994</v>
      </c>
      <c r="N95" s="55"/>
    </row>
    <row r="96" spans="1:14" ht="33.75">
      <c r="A96" s="42">
        <v>72</v>
      </c>
      <c r="B96" s="12" t="s">
        <v>126</v>
      </c>
      <c r="C96" s="14" t="s">
        <v>129</v>
      </c>
      <c r="D96" s="31" t="s">
        <v>113</v>
      </c>
      <c r="E96" s="16">
        <v>17.7</v>
      </c>
      <c r="F96" s="16">
        <v>139.29</v>
      </c>
      <c r="G96" s="16"/>
      <c r="H96" s="17">
        <v>6.18</v>
      </c>
      <c r="I96" s="16">
        <v>30.74</v>
      </c>
      <c r="J96" s="16">
        <f t="shared" si="2"/>
        <v>170.03</v>
      </c>
      <c r="K96" s="16"/>
      <c r="L96" s="16">
        <v>1700</v>
      </c>
      <c r="M96" s="16">
        <f t="shared" si="3"/>
        <v>289051</v>
      </c>
      <c r="N96" s="54" t="s">
        <v>159</v>
      </c>
    </row>
    <row r="97" spans="1:14" ht="67.5">
      <c r="A97" s="42">
        <v>73</v>
      </c>
      <c r="B97" s="12" t="s">
        <v>130</v>
      </c>
      <c r="C97" s="14" t="s">
        <v>131</v>
      </c>
      <c r="D97" s="32" t="s">
        <v>133</v>
      </c>
      <c r="E97" s="33" t="s">
        <v>135</v>
      </c>
      <c r="F97" s="16">
        <v>284.55</v>
      </c>
      <c r="G97" s="16">
        <v>252.13</v>
      </c>
      <c r="H97" s="17">
        <v>12.63</v>
      </c>
      <c r="I97" s="16">
        <v>62.79</v>
      </c>
      <c r="J97" s="16">
        <f t="shared" si="2"/>
        <v>347.34000000000003</v>
      </c>
      <c r="K97" s="16"/>
      <c r="L97" s="16">
        <v>1700</v>
      </c>
      <c r="M97" s="16">
        <f>J97*1700+G97*1000</f>
        <v>842608</v>
      </c>
      <c r="N97" s="54" t="s">
        <v>159</v>
      </c>
    </row>
    <row r="98" spans="1:14" ht="11.25">
      <c r="A98" s="19"/>
      <c r="B98" s="57" t="s">
        <v>132</v>
      </c>
      <c r="C98" s="58"/>
      <c r="D98" s="20"/>
      <c r="E98" s="21"/>
      <c r="F98" s="29">
        <f aca="true" t="shared" si="4" ref="F98:M98">SUM(F82:F97)</f>
        <v>2253.5799999999995</v>
      </c>
      <c r="G98" s="22">
        <f t="shared" si="4"/>
        <v>252.13</v>
      </c>
      <c r="H98" s="29">
        <f t="shared" si="4"/>
        <v>99.97999999999999</v>
      </c>
      <c r="I98" s="22">
        <f t="shared" si="4"/>
        <v>497.27</v>
      </c>
      <c r="J98" s="22">
        <f t="shared" si="4"/>
        <v>2750.85</v>
      </c>
      <c r="K98" s="22"/>
      <c r="L98" s="22"/>
      <c r="M98" s="22">
        <f t="shared" si="4"/>
        <v>4447873</v>
      </c>
      <c r="N98" s="25"/>
    </row>
    <row r="99" spans="1:14" ht="11.25">
      <c r="A99" s="11"/>
      <c r="B99" s="11"/>
      <c r="C99" s="11"/>
      <c r="D99" s="11"/>
      <c r="E99" s="43" t="s">
        <v>136</v>
      </c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33.75">
      <c r="A100" s="42">
        <v>74</v>
      </c>
      <c r="B100" s="12" t="s">
        <v>107</v>
      </c>
      <c r="C100" s="14" t="s">
        <v>137</v>
      </c>
      <c r="D100" s="31" t="s">
        <v>138</v>
      </c>
      <c r="E100" s="16">
        <v>6.3</v>
      </c>
      <c r="F100" s="16">
        <v>136.86</v>
      </c>
      <c r="G100" s="16"/>
      <c r="H100" s="17">
        <v>6.07</v>
      </c>
      <c r="I100" s="16">
        <v>30.2</v>
      </c>
      <c r="J100" s="16">
        <f aca="true" t="shared" si="5" ref="J100:J114">SUM(F100+I100)</f>
        <v>167.06</v>
      </c>
      <c r="K100" s="16"/>
      <c r="L100" s="16">
        <v>1300</v>
      </c>
      <c r="M100" s="16">
        <f>L100*J100</f>
        <v>217178</v>
      </c>
      <c r="N100" s="55"/>
    </row>
    <row r="101" spans="1:14" ht="33.75">
      <c r="A101" s="42">
        <v>75</v>
      </c>
      <c r="B101" s="12" t="s">
        <v>107</v>
      </c>
      <c r="C101" s="14" t="s">
        <v>139</v>
      </c>
      <c r="D101" s="31" t="s">
        <v>140</v>
      </c>
      <c r="E101" s="16">
        <v>6.3</v>
      </c>
      <c r="F101" s="16">
        <v>175.32</v>
      </c>
      <c r="G101" s="16"/>
      <c r="H101" s="17">
        <v>7.78</v>
      </c>
      <c r="I101" s="16">
        <v>38.69</v>
      </c>
      <c r="J101" s="16">
        <f t="shared" si="5"/>
        <v>214.01</v>
      </c>
      <c r="K101" s="16"/>
      <c r="L101" s="16">
        <v>1300</v>
      </c>
      <c r="M101" s="16">
        <f aca="true" t="shared" si="6" ref="M101:M109">L101*J101</f>
        <v>278213</v>
      </c>
      <c r="N101" s="55"/>
    </row>
    <row r="102" spans="1:14" ht="33.75">
      <c r="A102" s="42">
        <v>76</v>
      </c>
      <c r="B102" s="12" t="s">
        <v>107</v>
      </c>
      <c r="C102" s="14" t="s">
        <v>141</v>
      </c>
      <c r="D102" s="31" t="s">
        <v>109</v>
      </c>
      <c r="E102" s="16">
        <v>6.3</v>
      </c>
      <c r="F102" s="16">
        <v>81.38</v>
      </c>
      <c r="G102" s="16"/>
      <c r="H102" s="17">
        <v>3.61</v>
      </c>
      <c r="I102" s="16">
        <v>17.96</v>
      </c>
      <c r="J102" s="16">
        <f t="shared" si="5"/>
        <v>99.34</v>
      </c>
      <c r="K102" s="16"/>
      <c r="L102" s="16">
        <v>1300</v>
      </c>
      <c r="M102" s="16">
        <f t="shared" si="6"/>
        <v>129142</v>
      </c>
      <c r="N102" s="55"/>
    </row>
    <row r="103" spans="1:14" ht="33.75">
      <c r="A103" s="42">
        <v>77</v>
      </c>
      <c r="B103" s="12" t="s">
        <v>115</v>
      </c>
      <c r="C103" s="14" t="s">
        <v>142</v>
      </c>
      <c r="D103" s="31" t="s">
        <v>138</v>
      </c>
      <c r="E103" s="16">
        <v>9.2</v>
      </c>
      <c r="F103" s="16">
        <v>136.86</v>
      </c>
      <c r="G103" s="16"/>
      <c r="H103" s="17">
        <v>6.07</v>
      </c>
      <c r="I103" s="16">
        <v>30.2</v>
      </c>
      <c r="J103" s="16">
        <f t="shared" si="5"/>
        <v>167.06</v>
      </c>
      <c r="K103" s="16"/>
      <c r="L103" s="16">
        <v>1400</v>
      </c>
      <c r="M103" s="16">
        <f t="shared" si="6"/>
        <v>233884</v>
      </c>
      <c r="N103" s="55"/>
    </row>
    <row r="104" spans="1:14" ht="33.75">
      <c r="A104" s="42">
        <v>78</v>
      </c>
      <c r="B104" s="12" t="s">
        <v>115</v>
      </c>
      <c r="C104" s="14" t="s">
        <v>143</v>
      </c>
      <c r="D104" s="31" t="s">
        <v>140</v>
      </c>
      <c r="E104" s="16">
        <v>9.2</v>
      </c>
      <c r="F104" s="16">
        <v>175.32</v>
      </c>
      <c r="G104" s="16"/>
      <c r="H104" s="17">
        <v>7.78</v>
      </c>
      <c r="I104" s="16">
        <v>38.69</v>
      </c>
      <c r="J104" s="16">
        <f t="shared" si="5"/>
        <v>214.01</v>
      </c>
      <c r="K104" s="16"/>
      <c r="L104" s="16">
        <v>1400</v>
      </c>
      <c r="M104" s="16">
        <f t="shared" si="6"/>
        <v>299614</v>
      </c>
      <c r="N104" s="55"/>
    </row>
    <row r="105" spans="1:14" ht="33.75">
      <c r="A105" s="42">
        <v>79</v>
      </c>
      <c r="B105" s="12" t="s">
        <v>115</v>
      </c>
      <c r="C105" s="14" t="s">
        <v>144</v>
      </c>
      <c r="D105" s="31" t="s">
        <v>109</v>
      </c>
      <c r="E105" s="16">
        <v>9.2</v>
      </c>
      <c r="F105" s="16">
        <v>81.38</v>
      </c>
      <c r="G105" s="16"/>
      <c r="H105" s="17">
        <v>3.61</v>
      </c>
      <c r="I105" s="16">
        <v>17.96</v>
      </c>
      <c r="J105" s="16">
        <f t="shared" si="5"/>
        <v>99.34</v>
      </c>
      <c r="K105" s="16"/>
      <c r="L105" s="16">
        <v>1400</v>
      </c>
      <c r="M105" s="16">
        <f t="shared" si="6"/>
        <v>139076</v>
      </c>
      <c r="N105" s="55"/>
    </row>
    <row r="106" spans="1:14" ht="33.75">
      <c r="A106" s="42">
        <v>80</v>
      </c>
      <c r="B106" s="12" t="s">
        <v>118</v>
      </c>
      <c r="C106" s="14" t="s">
        <v>145</v>
      </c>
      <c r="D106" s="31" t="s">
        <v>138</v>
      </c>
      <c r="E106" s="16">
        <v>12</v>
      </c>
      <c r="F106" s="16">
        <v>136.86</v>
      </c>
      <c r="G106" s="16"/>
      <c r="H106" s="17">
        <v>6.07</v>
      </c>
      <c r="I106" s="16">
        <v>30.2</v>
      </c>
      <c r="J106" s="16">
        <f t="shared" si="5"/>
        <v>167.06</v>
      </c>
      <c r="K106" s="16"/>
      <c r="L106" s="16">
        <v>1500</v>
      </c>
      <c r="M106" s="16">
        <f t="shared" si="6"/>
        <v>250590</v>
      </c>
      <c r="N106" s="54" t="s">
        <v>159</v>
      </c>
    </row>
    <row r="107" spans="1:14" ht="33.75">
      <c r="A107" s="42">
        <v>81</v>
      </c>
      <c r="B107" s="12" t="s">
        <v>118</v>
      </c>
      <c r="C107" s="14" t="s">
        <v>146</v>
      </c>
      <c r="D107" s="31" t="s">
        <v>140</v>
      </c>
      <c r="E107" s="16">
        <v>12</v>
      </c>
      <c r="F107" s="16">
        <v>175.32</v>
      </c>
      <c r="G107" s="16"/>
      <c r="H107" s="17">
        <v>7.78</v>
      </c>
      <c r="I107" s="16">
        <v>38.69</v>
      </c>
      <c r="J107" s="16">
        <f t="shared" si="5"/>
        <v>214.01</v>
      </c>
      <c r="K107" s="16"/>
      <c r="L107" s="16">
        <v>1500</v>
      </c>
      <c r="M107" s="16">
        <f t="shared" si="6"/>
        <v>321015</v>
      </c>
      <c r="N107" s="55"/>
    </row>
    <row r="108" spans="1:14" ht="33.75">
      <c r="A108" s="42">
        <v>82</v>
      </c>
      <c r="B108" s="12" t="s">
        <v>118</v>
      </c>
      <c r="C108" s="14" t="s">
        <v>147</v>
      </c>
      <c r="D108" s="31" t="s">
        <v>109</v>
      </c>
      <c r="E108" s="16">
        <v>12</v>
      </c>
      <c r="F108" s="16">
        <v>81.38</v>
      </c>
      <c r="G108" s="16"/>
      <c r="H108" s="17">
        <v>3.61</v>
      </c>
      <c r="I108" s="16">
        <v>17.96</v>
      </c>
      <c r="J108" s="16">
        <f t="shared" si="5"/>
        <v>99.34</v>
      </c>
      <c r="K108" s="16"/>
      <c r="L108" s="16">
        <v>1500</v>
      </c>
      <c r="M108" s="16">
        <f t="shared" si="6"/>
        <v>149010</v>
      </c>
      <c r="N108" s="55"/>
    </row>
    <row r="109" spans="1:14" ht="33.75">
      <c r="A109" s="42">
        <v>83</v>
      </c>
      <c r="B109" s="12" t="s">
        <v>120</v>
      </c>
      <c r="C109" s="14" t="s">
        <v>148</v>
      </c>
      <c r="D109" s="31" t="s">
        <v>138</v>
      </c>
      <c r="E109" s="16">
        <v>14.85</v>
      </c>
      <c r="F109" s="16">
        <v>136.86</v>
      </c>
      <c r="G109" s="16"/>
      <c r="H109" s="17">
        <v>6.07</v>
      </c>
      <c r="I109" s="16">
        <v>30.2</v>
      </c>
      <c r="J109" s="16">
        <f t="shared" si="5"/>
        <v>167.06</v>
      </c>
      <c r="K109" s="16"/>
      <c r="L109" s="16">
        <v>1600</v>
      </c>
      <c r="M109" s="16">
        <f t="shared" si="6"/>
        <v>267296</v>
      </c>
      <c r="N109" s="55"/>
    </row>
    <row r="110" spans="1:14" ht="33.75">
      <c r="A110" s="42">
        <v>84</v>
      </c>
      <c r="B110" s="12" t="s">
        <v>120</v>
      </c>
      <c r="C110" s="14" t="s">
        <v>149</v>
      </c>
      <c r="D110" s="31" t="s">
        <v>140</v>
      </c>
      <c r="E110" s="16">
        <v>14.85</v>
      </c>
      <c r="F110" s="16">
        <v>175.32</v>
      </c>
      <c r="G110" s="16"/>
      <c r="H110" s="17">
        <v>7.78</v>
      </c>
      <c r="I110" s="16">
        <v>38.69</v>
      </c>
      <c r="J110" s="16">
        <f t="shared" si="5"/>
        <v>214.01</v>
      </c>
      <c r="K110" s="16"/>
      <c r="L110" s="16">
        <v>1600</v>
      </c>
      <c r="M110" s="16">
        <f>L110*J110</f>
        <v>342416</v>
      </c>
      <c r="N110" s="55"/>
    </row>
    <row r="111" spans="1:14" ht="33.75">
      <c r="A111" s="42">
        <v>85</v>
      </c>
      <c r="B111" s="12" t="s">
        <v>120</v>
      </c>
      <c r="C111" s="14" t="s">
        <v>150</v>
      </c>
      <c r="D111" s="31" t="s">
        <v>109</v>
      </c>
      <c r="E111" s="16">
        <v>14.85</v>
      </c>
      <c r="F111" s="16">
        <v>81.38</v>
      </c>
      <c r="G111" s="16"/>
      <c r="H111" s="17">
        <v>3.61</v>
      </c>
      <c r="I111" s="16">
        <v>17.96</v>
      </c>
      <c r="J111" s="16">
        <f t="shared" si="5"/>
        <v>99.34</v>
      </c>
      <c r="K111" s="16"/>
      <c r="L111" s="16">
        <v>1600</v>
      </c>
      <c r="M111" s="16">
        <f>L111*J111</f>
        <v>158944</v>
      </c>
      <c r="N111" s="55"/>
    </row>
    <row r="112" spans="1:14" ht="33.75">
      <c r="A112" s="42">
        <v>86</v>
      </c>
      <c r="B112" s="12" t="s">
        <v>126</v>
      </c>
      <c r="C112" s="14" t="s">
        <v>151</v>
      </c>
      <c r="D112" s="31" t="s">
        <v>138</v>
      </c>
      <c r="E112" s="16">
        <v>17.7</v>
      </c>
      <c r="F112" s="16">
        <v>136.86</v>
      </c>
      <c r="G112" s="16"/>
      <c r="H112" s="17">
        <v>6.07</v>
      </c>
      <c r="I112" s="16">
        <v>30.2</v>
      </c>
      <c r="J112" s="16">
        <f t="shared" si="5"/>
        <v>167.06</v>
      </c>
      <c r="K112" s="16"/>
      <c r="L112" s="16">
        <v>1700</v>
      </c>
      <c r="M112" s="16">
        <f>L112*J112</f>
        <v>284002</v>
      </c>
      <c r="N112" s="54" t="s">
        <v>159</v>
      </c>
    </row>
    <row r="113" spans="1:14" ht="33.75">
      <c r="A113" s="42">
        <v>87</v>
      </c>
      <c r="B113" s="12" t="s">
        <v>126</v>
      </c>
      <c r="C113" s="14" t="s">
        <v>152</v>
      </c>
      <c r="D113" s="31" t="s">
        <v>140</v>
      </c>
      <c r="E113" s="16">
        <v>17.7</v>
      </c>
      <c r="F113" s="16">
        <v>175.32</v>
      </c>
      <c r="G113" s="16"/>
      <c r="H113" s="17">
        <v>7.78</v>
      </c>
      <c r="I113" s="16">
        <v>38.69</v>
      </c>
      <c r="J113" s="16">
        <f t="shared" si="5"/>
        <v>214.01</v>
      </c>
      <c r="K113" s="16"/>
      <c r="L113" s="16">
        <v>1700</v>
      </c>
      <c r="M113" s="16">
        <f>L113*J113</f>
        <v>363817</v>
      </c>
      <c r="N113" s="55"/>
    </row>
    <row r="114" spans="1:14" ht="33.75">
      <c r="A114" s="42">
        <v>88</v>
      </c>
      <c r="B114" s="12" t="s">
        <v>126</v>
      </c>
      <c r="C114" s="14" t="s">
        <v>153</v>
      </c>
      <c r="D114" s="31" t="s">
        <v>109</v>
      </c>
      <c r="E114" s="16">
        <v>17.7</v>
      </c>
      <c r="F114" s="16">
        <v>81.38</v>
      </c>
      <c r="G114" s="16"/>
      <c r="H114" s="17">
        <v>3.61</v>
      </c>
      <c r="I114" s="16">
        <v>17.96</v>
      </c>
      <c r="J114" s="16">
        <f t="shared" si="5"/>
        <v>99.34</v>
      </c>
      <c r="K114" s="16"/>
      <c r="L114" s="16">
        <v>1700</v>
      </c>
      <c r="M114" s="16">
        <f>L114*J114</f>
        <v>168878</v>
      </c>
      <c r="N114" s="54" t="s">
        <v>159</v>
      </c>
    </row>
    <row r="115" spans="1:14" ht="33.75">
      <c r="A115" s="42">
        <v>89</v>
      </c>
      <c r="B115" s="12" t="s">
        <v>130</v>
      </c>
      <c r="C115" s="14" t="s">
        <v>154</v>
      </c>
      <c r="D115" s="32" t="s">
        <v>155</v>
      </c>
      <c r="E115" s="31">
        <v>20.55</v>
      </c>
      <c r="F115" s="16">
        <v>555.36</v>
      </c>
      <c r="G115" s="16">
        <v>13.4</v>
      </c>
      <c r="H115" s="17">
        <v>24.64</v>
      </c>
      <c r="I115" s="16">
        <v>122.54</v>
      </c>
      <c r="J115" s="16">
        <f>SUM(F115+I115)</f>
        <v>677.9</v>
      </c>
      <c r="K115" s="16"/>
      <c r="L115" s="16">
        <v>1700</v>
      </c>
      <c r="M115" s="16">
        <f>J115*1700+G116*1000+G115*1000</f>
        <v>1661320</v>
      </c>
      <c r="N115" s="54" t="s">
        <v>159</v>
      </c>
    </row>
    <row r="116" spans="1:14" ht="33.75">
      <c r="A116" s="42"/>
      <c r="B116" s="40"/>
      <c r="C116" s="41"/>
      <c r="D116" s="2" t="s">
        <v>156</v>
      </c>
      <c r="E116" s="31">
        <v>23.7</v>
      </c>
      <c r="F116" s="16"/>
      <c r="G116" s="16">
        <v>495.49</v>
      </c>
      <c r="H116" s="17"/>
      <c r="I116" s="16"/>
      <c r="J116" s="16"/>
      <c r="K116" s="16"/>
      <c r="L116" s="16"/>
      <c r="M116" s="16"/>
      <c r="N116" s="55"/>
    </row>
    <row r="117" spans="1:14" ht="12" thickBot="1">
      <c r="A117" s="19"/>
      <c r="B117" s="57" t="s">
        <v>132</v>
      </c>
      <c r="C117" s="58"/>
      <c r="D117" s="20"/>
      <c r="E117" s="21"/>
      <c r="F117" s="29">
        <f aca="true" t="shared" si="7" ref="F117:M117">SUM(F100:F116)</f>
        <v>2523.16</v>
      </c>
      <c r="G117" s="22">
        <f t="shared" si="7"/>
        <v>508.89</v>
      </c>
      <c r="H117" s="29">
        <f t="shared" si="7"/>
        <v>111.94</v>
      </c>
      <c r="I117" s="22">
        <f t="shared" si="7"/>
        <v>556.79</v>
      </c>
      <c r="J117" s="22">
        <f t="shared" si="7"/>
        <v>3079.9500000000003</v>
      </c>
      <c r="K117" s="22"/>
      <c r="L117" s="22"/>
      <c r="M117" s="22">
        <f t="shared" si="7"/>
        <v>5264395</v>
      </c>
      <c r="N117" s="25"/>
    </row>
    <row r="118" spans="1:14" ht="12.75" thickBot="1" thickTop="1">
      <c r="A118" s="36" t="s">
        <v>17</v>
      </c>
      <c r="B118" s="34"/>
      <c r="C118" s="34"/>
      <c r="D118" s="35"/>
      <c r="E118" s="35"/>
      <c r="F118" s="35">
        <f>F10+F60+F74+F80+F98+F117</f>
        <v>7213.23</v>
      </c>
      <c r="G118" s="35">
        <f>G10+G60+G74+G80+G98+G117</f>
        <v>852.53</v>
      </c>
      <c r="H118" s="35"/>
      <c r="I118" s="35">
        <f>I10+I60+I74+I80+I98+I117</f>
        <v>2083.5600000000004</v>
      </c>
      <c r="J118" s="35">
        <f>J10+J60+J74+J80+J98+J117</f>
        <v>9296.79</v>
      </c>
      <c r="K118" s="35"/>
      <c r="L118" s="35"/>
      <c r="M118" s="35">
        <f>M10+M60+M74+M80+M98+M117</f>
        <v>14646625</v>
      </c>
      <c r="N118" s="35"/>
    </row>
    <row r="119" spans="1:14" ht="12" thickTop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1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1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1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1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1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1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1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1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1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1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1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1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1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1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1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1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1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1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1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1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1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1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1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1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1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1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1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1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1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1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1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1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1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1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1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1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1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1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1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1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1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1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1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1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1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1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1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1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1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1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1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1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1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11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11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ht="11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11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11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ht="11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11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11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1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1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1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1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1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1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1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11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1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1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1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1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1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1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1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1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1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1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1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1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1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1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1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ht="11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11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ht="11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11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11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1:14" ht="11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14" ht="11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 ht="11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1:14" ht="11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1:14" ht="11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 ht="11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1:14" ht="11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1:14" ht="11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 ht="11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1:14" ht="11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 ht="11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1:14" ht="11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1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11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1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ht="11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ht="11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ht="11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1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ht="11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ht="11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1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11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11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ht="11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ht="11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ht="11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11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11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ht="11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ht="11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1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11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11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ht="11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11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11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ht="11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11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11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11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11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ht="11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ht="11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ht="11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ht="11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 ht="11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 ht="11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ht="11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ht="11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1:14" ht="11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1:14" ht="11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1:14" ht="11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1:14" ht="11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1:14" ht="11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1:14" ht="11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1:14" ht="11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1:14" ht="11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 ht="11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ht="11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1:14" ht="11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1:14" ht="11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ht="11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ht="11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4" ht="11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1:14" ht="11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1:14" ht="11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t="11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 ht="11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1:14" ht="11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t="11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ht="11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t="11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 ht="11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 ht="11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ht="11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ht="11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t="11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ht="11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ht="11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ht="11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ht="11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ht="11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ht="11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ht="11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1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1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1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1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1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1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1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1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1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1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1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1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1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1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1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1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1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1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1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1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1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1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1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1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ht="11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ht="11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ht="11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ht="11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ht="11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ht="11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ht="11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ht="11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ht="11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ht="11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ht="11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ht="11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1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1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1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1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1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1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1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1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1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1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1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1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1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1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1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1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1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ht="11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ht="11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ht="11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ht="11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ht="11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ht="11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ht="11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ht="11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ht="11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ht="11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1:14" ht="11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1:14" ht="11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1:14" ht="11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1:14" ht="11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1:14" ht="11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1:14" ht="11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1:14" ht="11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1:14" ht="11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1:14" ht="11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1:14" ht="11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1:14" ht="11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ht="11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1:14" ht="11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1:14" ht="11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1:14" ht="11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1:14" ht="11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1:14" ht="11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1:14" ht="11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1:14" ht="11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1:14" ht="11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1:14" ht="11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1:14" ht="11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1:14" ht="11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1:14" ht="11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1:14" ht="11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1:14" ht="11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1:14" ht="11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1:14" ht="11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1:14" ht="11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1:14" ht="11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1:14" ht="11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1:14" ht="11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1:14" ht="11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1:14" ht="11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1:14" ht="11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1:14" ht="11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1:14" ht="11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1:14" ht="11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1:14" ht="11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1:14" ht="11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1:14" ht="11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1:14" ht="11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1:14" ht="11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1:14" ht="11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1:14" ht="11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1:14" ht="11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1:14" ht="11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ht="11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1:14" ht="11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1:14" ht="11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1:14" ht="11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1:14" ht="11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1:14" ht="11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1:14" ht="11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1:14" ht="11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1:14" ht="11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1:14" ht="11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1:14" ht="11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1:14" ht="11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1:14" ht="11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1:14" ht="11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1:14" ht="11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1:14" ht="11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1:14" ht="11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1:14" ht="11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ht="11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1:14" ht="11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1:14" ht="11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ht="11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1:14" ht="11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11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ht="11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1:14" ht="11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1:14" ht="11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1:14" ht="11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1:14" ht="11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1:14" ht="11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1:14" ht="11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1:14" ht="11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1:14" ht="11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1:14" ht="11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1:14" ht="11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1:14" ht="11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ht="11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1:14" ht="11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1:14" ht="11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1:14" ht="11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1:14" ht="11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</row>
    <row r="445" spans="1:14" ht="11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</row>
    <row r="446" spans="1:14" ht="11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</row>
    <row r="447" spans="1:14" ht="11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</row>
    <row r="448" spans="1:14" ht="11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</row>
    <row r="449" spans="1:14" ht="11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</row>
    <row r="450" spans="1:14" ht="11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</row>
    <row r="451" spans="1:14" ht="11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</row>
    <row r="452" spans="1:14" ht="11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</row>
    <row r="453" spans="1:14" ht="11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</row>
    <row r="454" spans="1:14" ht="11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</row>
    <row r="455" spans="1:14" ht="11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</row>
    <row r="456" spans="1:14" ht="11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</row>
    <row r="457" spans="1:14" ht="11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</row>
    <row r="458" spans="1:14" ht="11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</row>
    <row r="459" spans="1:14" ht="11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</row>
    <row r="460" spans="1:14" ht="11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</row>
    <row r="461" spans="1:14" ht="11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</row>
    <row r="462" spans="1:14" ht="11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</row>
  </sheetData>
  <mergeCells count="9">
    <mergeCell ref="A1:M1"/>
    <mergeCell ref="A2:M2"/>
    <mergeCell ref="A3:M3"/>
    <mergeCell ref="B10:C10"/>
    <mergeCell ref="B98:C98"/>
    <mergeCell ref="B117:C117"/>
    <mergeCell ref="B60:C60"/>
    <mergeCell ref="B74:C74"/>
    <mergeCell ref="B80:C80"/>
  </mergeCells>
  <printOptions/>
  <pageMargins left="0.58" right="0.18" top="0.48" bottom="0.51" header="0.5" footer="0.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8"/>
  <sheetViews>
    <sheetView workbookViewId="0" topLeftCell="C71">
      <selection activeCell="L86" sqref="L86"/>
    </sheetView>
  </sheetViews>
  <sheetFormatPr defaultColWidth="9.140625" defaultRowHeight="12.75"/>
  <cols>
    <col min="1" max="1" width="3.7109375" style="4" customWidth="1"/>
    <col min="2" max="2" width="7.57421875" style="4" customWidth="1"/>
    <col min="3" max="3" width="17.140625" style="4" customWidth="1"/>
    <col min="4" max="4" width="30.57421875" style="4" customWidth="1"/>
    <col min="5" max="5" width="7.7109375" style="4" customWidth="1"/>
    <col min="6" max="6" width="8.28125" style="4" customWidth="1"/>
    <col min="7" max="7" width="6.7109375" style="4" customWidth="1"/>
    <col min="8" max="8" width="6.57421875" style="4" customWidth="1"/>
    <col min="9" max="9" width="7.7109375" style="4" bestFit="1" customWidth="1"/>
    <col min="10" max="10" width="6.28125" style="4" customWidth="1"/>
    <col min="11" max="11" width="6.28125" style="4" hidden="1" customWidth="1"/>
    <col min="12" max="12" width="10.57421875" style="4" customWidth="1"/>
    <col min="13" max="13" width="6.28125" style="4" customWidth="1"/>
    <col min="14" max="14" width="11.28125" style="4" customWidth="1"/>
    <col min="15" max="15" width="10.28125" style="4" customWidth="1"/>
    <col min="16" max="16384" width="9.140625" style="4" customWidth="1"/>
  </cols>
  <sheetData>
    <row r="1" spans="1:14" ht="11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1.25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2" thickBot="1">
      <c r="A3" s="60" t="s">
        <v>19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2.75" thickBot="1" thickTop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2" thickTop="1">
      <c r="A5" s="5" t="s">
        <v>1</v>
      </c>
      <c r="B5" s="6" t="s">
        <v>2</v>
      </c>
      <c r="C5" s="6" t="s">
        <v>3</v>
      </c>
      <c r="D5" s="6" t="s">
        <v>20</v>
      </c>
      <c r="E5" s="6" t="s">
        <v>21</v>
      </c>
      <c r="F5" s="37" t="s">
        <v>4</v>
      </c>
      <c r="G5" s="37" t="s">
        <v>78</v>
      </c>
      <c r="H5" s="38" t="s">
        <v>5</v>
      </c>
      <c r="I5" s="38" t="s">
        <v>6</v>
      </c>
      <c r="J5" s="39" t="s">
        <v>7</v>
      </c>
      <c r="K5" s="39"/>
      <c r="L5" s="39" t="s">
        <v>276</v>
      </c>
      <c r="M5" s="39" t="s">
        <v>160</v>
      </c>
      <c r="N5" s="39" t="s">
        <v>8</v>
      </c>
      <c r="O5" s="39" t="s">
        <v>9</v>
      </c>
    </row>
    <row r="6" spans="1:15" ht="12" thickBot="1">
      <c r="A6" s="7"/>
      <c r="B6" s="8"/>
      <c r="C6" s="8"/>
      <c r="D6" s="8"/>
      <c r="E6" s="8"/>
      <c r="F6" s="8" t="s">
        <v>10</v>
      </c>
      <c r="G6" s="8"/>
      <c r="H6" s="9" t="s">
        <v>11</v>
      </c>
      <c r="I6" s="9" t="s">
        <v>12</v>
      </c>
      <c r="J6" s="10" t="s">
        <v>13</v>
      </c>
      <c r="K6" s="10"/>
      <c r="L6" s="10"/>
      <c r="M6" s="10" t="s">
        <v>161</v>
      </c>
      <c r="N6" s="10" t="s">
        <v>14</v>
      </c>
      <c r="O6" s="10"/>
    </row>
    <row r="7" spans="1:15" ht="12" thickTop="1">
      <c r="A7" s="11"/>
      <c r="B7" s="11"/>
      <c r="C7" s="11"/>
      <c r="D7" s="11"/>
      <c r="E7" s="43" t="s">
        <v>27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78.75">
      <c r="A8" s="12">
        <v>1</v>
      </c>
      <c r="B8" s="13" t="s">
        <v>25</v>
      </c>
      <c r="C8" s="14" t="s">
        <v>22</v>
      </c>
      <c r="D8" s="1" t="s">
        <v>157</v>
      </c>
      <c r="E8" s="15" t="s">
        <v>23</v>
      </c>
      <c r="F8" s="16">
        <v>519.19</v>
      </c>
      <c r="G8" s="16"/>
      <c r="H8" s="17">
        <v>48.63</v>
      </c>
      <c r="I8" s="16">
        <v>40.37</v>
      </c>
      <c r="J8" s="16">
        <f>SUM(F8+I8)</f>
        <v>559.5600000000001</v>
      </c>
      <c r="K8" s="16"/>
      <c r="L8" s="31" t="s">
        <v>277</v>
      </c>
      <c r="M8" s="16"/>
      <c r="N8" s="16">
        <f>J8*2000</f>
        <v>1119120.0000000002</v>
      </c>
      <c r="O8" s="16" t="s">
        <v>159</v>
      </c>
    </row>
    <row r="9" spans="1:15" ht="99.75" customHeight="1">
      <c r="A9" s="12">
        <v>2</v>
      </c>
      <c r="B9" s="13" t="s">
        <v>24</v>
      </c>
      <c r="C9" s="14" t="s">
        <v>26</v>
      </c>
      <c r="D9" s="1" t="s">
        <v>275</v>
      </c>
      <c r="E9" s="15" t="s">
        <v>134</v>
      </c>
      <c r="F9" s="16">
        <v>548.43</v>
      </c>
      <c r="G9" s="16"/>
      <c r="H9" s="17">
        <v>51.37</v>
      </c>
      <c r="I9" s="16">
        <v>42.64</v>
      </c>
      <c r="J9" s="18">
        <f>SUM(F9+I9)</f>
        <v>591.0699999999999</v>
      </c>
      <c r="K9" s="18"/>
      <c r="L9" s="47"/>
      <c r="M9" s="18"/>
      <c r="N9" s="16">
        <f>J9*2000</f>
        <v>1182139.9999999998</v>
      </c>
      <c r="O9" s="16" t="s">
        <v>159</v>
      </c>
    </row>
    <row r="10" spans="1:15" ht="25.5" customHeight="1">
      <c r="A10" s="19"/>
      <c r="B10" s="57" t="s">
        <v>29</v>
      </c>
      <c r="C10" s="58"/>
      <c r="D10" s="20"/>
      <c r="E10" s="21"/>
      <c r="F10" s="22">
        <f>SUM(F8:F9)</f>
        <v>1067.62</v>
      </c>
      <c r="G10" s="22"/>
      <c r="H10" s="23">
        <f>SUM(H8:H9)</f>
        <v>100</v>
      </c>
      <c r="I10" s="22">
        <f>SUM(I8:I9)</f>
        <v>83.00999999999999</v>
      </c>
      <c r="J10" s="24">
        <f>SUM(J8:J9)</f>
        <v>1150.63</v>
      </c>
      <c r="K10" s="24"/>
      <c r="L10" s="24"/>
      <c r="M10" s="24"/>
      <c r="N10" s="24">
        <f>SUM(N8:N9)</f>
        <v>2301260</v>
      </c>
      <c r="O10" s="25"/>
    </row>
    <row r="11" spans="1:15" ht="11.25">
      <c r="A11" s="11"/>
      <c r="B11" s="11"/>
      <c r="C11" s="11"/>
      <c r="D11" s="11"/>
      <c r="E11" s="43" t="s">
        <v>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1.25">
      <c r="A12" s="12">
        <v>3</v>
      </c>
      <c r="B12" s="12" t="s">
        <v>15</v>
      </c>
      <c r="C12" s="14" t="s">
        <v>30</v>
      </c>
      <c r="D12" s="14"/>
      <c r="E12" s="16">
        <v>-3.2</v>
      </c>
      <c r="F12" s="16">
        <v>51.86</v>
      </c>
      <c r="G12" s="16">
        <v>2.28</v>
      </c>
      <c r="H12" s="17">
        <v>6.46</v>
      </c>
      <c r="I12" s="16">
        <v>51.06</v>
      </c>
      <c r="J12" s="16">
        <f aca="true" t="shared" si="0" ref="J12:J59">SUM(F12+I12)</f>
        <v>102.92</v>
      </c>
      <c r="K12" s="16"/>
      <c r="L12" s="48"/>
      <c r="M12" s="16"/>
      <c r="N12" s="16">
        <v>30000</v>
      </c>
      <c r="O12" s="16"/>
    </row>
    <row r="13" spans="1:15" ht="11.25">
      <c r="A13" s="12">
        <v>4</v>
      </c>
      <c r="B13" s="12" t="s">
        <v>15</v>
      </c>
      <c r="C13" s="26" t="s">
        <v>31</v>
      </c>
      <c r="D13" s="14"/>
      <c r="E13" s="16">
        <v>-3.2</v>
      </c>
      <c r="F13" s="16">
        <v>27.69</v>
      </c>
      <c r="G13" s="16">
        <v>2.76</v>
      </c>
      <c r="H13" s="17">
        <v>3.45</v>
      </c>
      <c r="I13" s="16">
        <v>27.26</v>
      </c>
      <c r="J13" s="16">
        <f t="shared" si="0"/>
        <v>54.95</v>
      </c>
      <c r="K13" s="16"/>
      <c r="L13" s="48"/>
      <c r="M13" s="16"/>
      <c r="N13" s="16">
        <v>15000</v>
      </c>
      <c r="O13" s="16"/>
    </row>
    <row r="14" spans="1:15" ht="11.25">
      <c r="A14" s="12">
        <v>5</v>
      </c>
      <c r="B14" s="12" t="s">
        <v>15</v>
      </c>
      <c r="C14" s="14" t="s">
        <v>32</v>
      </c>
      <c r="D14" s="14"/>
      <c r="E14" s="16">
        <v>-3.2</v>
      </c>
      <c r="F14" s="16">
        <v>16.73</v>
      </c>
      <c r="G14" s="16">
        <v>2.99</v>
      </c>
      <c r="H14" s="17">
        <v>2.08</v>
      </c>
      <c r="I14" s="16">
        <v>16.47</v>
      </c>
      <c r="J14" s="16">
        <f t="shared" si="0"/>
        <v>33.2</v>
      </c>
      <c r="K14" s="16"/>
      <c r="L14" s="48"/>
      <c r="M14" s="16"/>
      <c r="N14" s="16">
        <v>15000</v>
      </c>
      <c r="O14" s="16"/>
    </row>
    <row r="15" spans="1:15" ht="11.25">
      <c r="A15" s="12">
        <v>6</v>
      </c>
      <c r="B15" s="12" t="s">
        <v>15</v>
      </c>
      <c r="C15" s="26" t="s">
        <v>33</v>
      </c>
      <c r="D15" s="14"/>
      <c r="E15" s="16">
        <v>-3.2</v>
      </c>
      <c r="F15" s="16">
        <v>18.45</v>
      </c>
      <c r="G15" s="16">
        <v>3.53</v>
      </c>
      <c r="H15" s="17">
        <v>2.3</v>
      </c>
      <c r="I15" s="16">
        <v>18.16</v>
      </c>
      <c r="J15" s="16">
        <f t="shared" si="0"/>
        <v>36.61</v>
      </c>
      <c r="K15" s="16"/>
      <c r="L15" s="48"/>
      <c r="M15" s="16"/>
      <c r="N15" s="16">
        <v>15000</v>
      </c>
      <c r="O15" s="16"/>
    </row>
    <row r="16" spans="1:15" ht="11.25">
      <c r="A16" s="12">
        <v>7</v>
      </c>
      <c r="B16" s="12" t="s">
        <v>15</v>
      </c>
      <c r="C16" s="14" t="s">
        <v>34</v>
      </c>
      <c r="D16" s="14"/>
      <c r="E16" s="16">
        <v>-3.2</v>
      </c>
      <c r="F16" s="16">
        <v>18.45</v>
      </c>
      <c r="G16" s="16">
        <v>3.81</v>
      </c>
      <c r="H16" s="17">
        <v>2.3</v>
      </c>
      <c r="I16" s="16">
        <v>18.16</v>
      </c>
      <c r="J16" s="16">
        <f t="shared" si="0"/>
        <v>36.61</v>
      </c>
      <c r="K16" s="16"/>
      <c r="L16" s="48"/>
      <c r="M16" s="16"/>
      <c r="N16" s="16">
        <v>15000</v>
      </c>
      <c r="O16" s="16"/>
    </row>
    <row r="17" spans="1:15" ht="11.25">
      <c r="A17" s="12">
        <v>8</v>
      </c>
      <c r="B17" s="12" t="s">
        <v>15</v>
      </c>
      <c r="C17" s="26" t="s">
        <v>35</v>
      </c>
      <c r="D17" s="14"/>
      <c r="E17" s="16">
        <v>-3.2</v>
      </c>
      <c r="F17" s="16">
        <v>15.1</v>
      </c>
      <c r="G17" s="16">
        <v>3.31</v>
      </c>
      <c r="H17" s="17">
        <v>1.88</v>
      </c>
      <c r="I17" s="16">
        <v>14.87</v>
      </c>
      <c r="J17" s="16">
        <f t="shared" si="0"/>
        <v>29.97</v>
      </c>
      <c r="K17" s="16"/>
      <c r="L17" s="48"/>
      <c r="M17" s="16"/>
      <c r="N17" s="16">
        <v>15000</v>
      </c>
      <c r="O17" s="16"/>
    </row>
    <row r="18" spans="1:15" ht="11.25">
      <c r="A18" s="12">
        <v>9</v>
      </c>
      <c r="B18" s="12" t="s">
        <v>15</v>
      </c>
      <c r="C18" s="14" t="s">
        <v>36</v>
      </c>
      <c r="D18" s="14"/>
      <c r="E18" s="16">
        <v>-3.2</v>
      </c>
      <c r="F18" s="16">
        <v>15.07</v>
      </c>
      <c r="G18" s="16">
        <v>3.49</v>
      </c>
      <c r="H18" s="17">
        <v>1.88</v>
      </c>
      <c r="I18" s="16">
        <v>14.84</v>
      </c>
      <c r="J18" s="16">
        <f t="shared" si="0"/>
        <v>29.91</v>
      </c>
      <c r="K18" s="16"/>
      <c r="L18" s="48"/>
      <c r="M18" s="16"/>
      <c r="N18" s="16">
        <v>15000</v>
      </c>
      <c r="O18" s="16"/>
    </row>
    <row r="19" spans="1:15" ht="11.25">
      <c r="A19" s="12">
        <v>10</v>
      </c>
      <c r="B19" s="12" t="s">
        <v>15</v>
      </c>
      <c r="C19" s="26" t="s">
        <v>37</v>
      </c>
      <c r="D19" s="14"/>
      <c r="E19" s="16">
        <v>-3.2</v>
      </c>
      <c r="F19" s="16">
        <v>20.29</v>
      </c>
      <c r="G19" s="16">
        <v>5.03</v>
      </c>
      <c r="H19" s="17">
        <v>2.53</v>
      </c>
      <c r="I19" s="16">
        <v>19.98</v>
      </c>
      <c r="J19" s="16">
        <f t="shared" si="0"/>
        <v>40.269999999999996</v>
      </c>
      <c r="K19" s="16"/>
      <c r="L19" s="48"/>
      <c r="M19" s="16"/>
      <c r="N19" s="16">
        <v>15000</v>
      </c>
      <c r="O19" s="16"/>
    </row>
    <row r="20" spans="1:15" ht="11.25">
      <c r="A20" s="12">
        <v>11</v>
      </c>
      <c r="B20" s="12" t="s">
        <v>15</v>
      </c>
      <c r="C20" s="14" t="s">
        <v>38</v>
      </c>
      <c r="D20" s="14"/>
      <c r="E20" s="16">
        <v>-3.2</v>
      </c>
      <c r="F20" s="16">
        <v>17.84</v>
      </c>
      <c r="G20" s="16">
        <v>4.69</v>
      </c>
      <c r="H20" s="17">
        <v>2.22</v>
      </c>
      <c r="I20" s="16">
        <v>17.56</v>
      </c>
      <c r="J20" s="16">
        <f t="shared" si="0"/>
        <v>35.4</v>
      </c>
      <c r="K20" s="16"/>
      <c r="L20" s="48"/>
      <c r="M20" s="16"/>
      <c r="N20" s="16">
        <v>15000</v>
      </c>
      <c r="O20" s="16"/>
    </row>
    <row r="21" spans="1:15" ht="11.25">
      <c r="A21" s="12">
        <v>12</v>
      </c>
      <c r="B21" s="12" t="s">
        <v>15</v>
      </c>
      <c r="C21" s="26" t="s">
        <v>39</v>
      </c>
      <c r="D21" s="14"/>
      <c r="E21" s="16">
        <v>-3.2</v>
      </c>
      <c r="F21" s="16">
        <v>14.98</v>
      </c>
      <c r="G21" s="16">
        <v>4.17</v>
      </c>
      <c r="H21" s="17">
        <v>1.87</v>
      </c>
      <c r="I21" s="16">
        <v>14.75</v>
      </c>
      <c r="J21" s="16">
        <f t="shared" si="0"/>
        <v>29.73</v>
      </c>
      <c r="K21" s="16"/>
      <c r="L21" s="48"/>
      <c r="M21" s="16"/>
      <c r="N21" s="16">
        <v>15000</v>
      </c>
      <c r="O21" s="16"/>
    </row>
    <row r="22" spans="1:15" ht="11.25">
      <c r="A22" s="12">
        <v>13</v>
      </c>
      <c r="B22" s="12" t="s">
        <v>15</v>
      </c>
      <c r="C22" s="14" t="s">
        <v>40</v>
      </c>
      <c r="D22" s="14"/>
      <c r="E22" s="16">
        <v>-3.2</v>
      </c>
      <c r="F22" s="16">
        <v>15.16</v>
      </c>
      <c r="G22" s="16">
        <v>4.36</v>
      </c>
      <c r="H22" s="17">
        <v>1.89</v>
      </c>
      <c r="I22" s="16">
        <v>14.93</v>
      </c>
      <c r="J22" s="16">
        <f t="shared" si="0"/>
        <v>30.09</v>
      </c>
      <c r="K22" s="16"/>
      <c r="L22" s="48"/>
      <c r="M22" s="16"/>
      <c r="N22" s="16">
        <v>15000</v>
      </c>
      <c r="O22" s="16"/>
    </row>
    <row r="23" spans="1:15" ht="11.25">
      <c r="A23" s="12">
        <v>14</v>
      </c>
      <c r="B23" s="12" t="s">
        <v>15</v>
      </c>
      <c r="C23" s="26" t="s">
        <v>41</v>
      </c>
      <c r="D23" s="14"/>
      <c r="E23" s="16">
        <v>-3.2</v>
      </c>
      <c r="F23" s="16">
        <v>14.25</v>
      </c>
      <c r="G23" s="16">
        <v>3.4</v>
      </c>
      <c r="H23" s="17">
        <v>1.78</v>
      </c>
      <c r="I23" s="16">
        <v>14.03</v>
      </c>
      <c r="J23" s="16">
        <f t="shared" si="0"/>
        <v>28.28</v>
      </c>
      <c r="K23" s="16"/>
      <c r="L23" s="48"/>
      <c r="M23" s="16"/>
      <c r="N23" s="16">
        <v>12000</v>
      </c>
      <c r="O23" s="16" t="s">
        <v>159</v>
      </c>
    </row>
    <row r="24" spans="1:15" ht="11.25">
      <c r="A24" s="12">
        <v>15</v>
      </c>
      <c r="B24" s="12" t="s">
        <v>15</v>
      </c>
      <c r="C24" s="14" t="s">
        <v>42</v>
      </c>
      <c r="D24" s="14"/>
      <c r="E24" s="16">
        <v>-3.2</v>
      </c>
      <c r="F24" s="16">
        <v>14.36</v>
      </c>
      <c r="G24" s="16">
        <v>3.4</v>
      </c>
      <c r="H24" s="17">
        <v>1.79</v>
      </c>
      <c r="I24" s="16">
        <v>14.14</v>
      </c>
      <c r="J24" s="16">
        <f t="shared" si="0"/>
        <v>28.5</v>
      </c>
      <c r="K24" s="16"/>
      <c r="L24" s="48"/>
      <c r="M24" s="16"/>
      <c r="N24" s="16">
        <v>12000</v>
      </c>
      <c r="O24" s="16" t="s">
        <v>159</v>
      </c>
    </row>
    <row r="25" spans="1:15" ht="11.25">
      <c r="A25" s="12">
        <v>16</v>
      </c>
      <c r="B25" s="12" t="s">
        <v>15</v>
      </c>
      <c r="C25" s="26" t="s">
        <v>43</v>
      </c>
      <c r="D25" s="14"/>
      <c r="E25" s="16">
        <v>-3.2</v>
      </c>
      <c r="F25" s="16">
        <v>19.84</v>
      </c>
      <c r="G25" s="16">
        <v>4.63</v>
      </c>
      <c r="H25" s="17">
        <v>2.47</v>
      </c>
      <c r="I25" s="16">
        <v>19.53</v>
      </c>
      <c r="J25" s="16">
        <f t="shared" si="0"/>
        <v>39.370000000000005</v>
      </c>
      <c r="K25" s="16"/>
      <c r="L25" s="48"/>
      <c r="M25" s="16"/>
      <c r="N25" s="16">
        <v>12000</v>
      </c>
      <c r="O25" s="16" t="s">
        <v>159</v>
      </c>
    </row>
    <row r="26" spans="1:15" ht="11.25">
      <c r="A26" s="12">
        <v>17</v>
      </c>
      <c r="B26" s="12" t="s">
        <v>15</v>
      </c>
      <c r="C26" s="14" t="s">
        <v>44</v>
      </c>
      <c r="D26" s="14"/>
      <c r="E26" s="16">
        <v>-3.2</v>
      </c>
      <c r="F26" s="16">
        <v>19.79</v>
      </c>
      <c r="G26" s="16">
        <v>4.6</v>
      </c>
      <c r="H26" s="17">
        <v>2.47</v>
      </c>
      <c r="I26" s="16">
        <v>19.48</v>
      </c>
      <c r="J26" s="16">
        <f t="shared" si="0"/>
        <v>39.269999999999996</v>
      </c>
      <c r="K26" s="16"/>
      <c r="L26" s="48"/>
      <c r="M26" s="16"/>
      <c r="N26" s="16">
        <v>12000</v>
      </c>
      <c r="O26" s="16" t="s">
        <v>159</v>
      </c>
    </row>
    <row r="27" spans="1:15" ht="11.25">
      <c r="A27" s="12">
        <v>18</v>
      </c>
      <c r="B27" s="12" t="s">
        <v>15</v>
      </c>
      <c r="C27" s="26" t="s">
        <v>45</v>
      </c>
      <c r="D27" s="14"/>
      <c r="E27" s="16">
        <v>-3.2</v>
      </c>
      <c r="F27" s="16">
        <v>14.71</v>
      </c>
      <c r="G27" s="16">
        <v>3.3</v>
      </c>
      <c r="H27" s="17">
        <v>1.83</v>
      </c>
      <c r="I27" s="16">
        <v>14.48</v>
      </c>
      <c r="J27" s="16">
        <f t="shared" si="0"/>
        <v>29.19</v>
      </c>
      <c r="K27" s="16"/>
      <c r="L27" s="48"/>
      <c r="M27" s="16"/>
      <c r="N27" s="16">
        <v>12000</v>
      </c>
      <c r="O27" s="16" t="s">
        <v>159</v>
      </c>
    </row>
    <row r="28" spans="1:15" ht="11.25">
      <c r="A28" s="12">
        <v>19</v>
      </c>
      <c r="B28" s="12" t="s">
        <v>15</v>
      </c>
      <c r="C28" s="14" t="s">
        <v>46</v>
      </c>
      <c r="D28" s="14"/>
      <c r="E28" s="16">
        <v>-3.2</v>
      </c>
      <c r="F28" s="16">
        <v>13.94</v>
      </c>
      <c r="G28" s="16">
        <v>3.33</v>
      </c>
      <c r="H28" s="17">
        <v>1.74</v>
      </c>
      <c r="I28" s="16">
        <v>13.72</v>
      </c>
      <c r="J28" s="16">
        <f t="shared" si="0"/>
        <v>27.66</v>
      </c>
      <c r="K28" s="16"/>
      <c r="L28" s="48"/>
      <c r="M28" s="16"/>
      <c r="N28" s="16">
        <v>12000</v>
      </c>
      <c r="O28" s="16" t="s">
        <v>159</v>
      </c>
    </row>
    <row r="29" spans="1:15" ht="11.25">
      <c r="A29" s="12">
        <v>20</v>
      </c>
      <c r="B29" s="12" t="s">
        <v>15</v>
      </c>
      <c r="C29" s="14" t="s">
        <v>47</v>
      </c>
      <c r="D29" s="14"/>
      <c r="E29" s="16">
        <v>-3.2</v>
      </c>
      <c r="F29" s="16">
        <v>22.87</v>
      </c>
      <c r="G29" s="16"/>
      <c r="H29" s="17">
        <v>2.85</v>
      </c>
      <c r="I29" s="16">
        <v>22.52</v>
      </c>
      <c r="J29" s="16">
        <f t="shared" si="0"/>
        <v>45.39</v>
      </c>
      <c r="K29" s="16"/>
      <c r="L29" s="48"/>
      <c r="M29" s="16"/>
      <c r="N29" s="16">
        <v>12000</v>
      </c>
      <c r="O29" s="16" t="s">
        <v>159</v>
      </c>
    </row>
    <row r="30" spans="1:15" ht="11.25">
      <c r="A30" s="12">
        <v>21</v>
      </c>
      <c r="B30" s="12" t="s">
        <v>15</v>
      </c>
      <c r="C30" s="26" t="s">
        <v>48</v>
      </c>
      <c r="D30" s="14"/>
      <c r="E30" s="16">
        <v>-3.2</v>
      </c>
      <c r="F30" s="16">
        <v>22.87</v>
      </c>
      <c r="G30" s="16"/>
      <c r="H30" s="17">
        <v>2.85</v>
      </c>
      <c r="I30" s="16">
        <v>22.52</v>
      </c>
      <c r="J30" s="16">
        <f t="shared" si="0"/>
        <v>45.39</v>
      </c>
      <c r="K30" s="16"/>
      <c r="L30" s="48"/>
      <c r="M30" s="16"/>
      <c r="N30" s="16">
        <v>12000</v>
      </c>
      <c r="O30" s="16" t="s">
        <v>159</v>
      </c>
    </row>
    <row r="31" spans="1:15" ht="11.25">
      <c r="A31" s="12">
        <v>22</v>
      </c>
      <c r="B31" s="12" t="s">
        <v>15</v>
      </c>
      <c r="C31" s="14" t="s">
        <v>49</v>
      </c>
      <c r="D31" s="14"/>
      <c r="E31" s="16">
        <v>-3.2</v>
      </c>
      <c r="F31" s="16">
        <v>13.01</v>
      </c>
      <c r="G31" s="16">
        <v>4.25</v>
      </c>
      <c r="H31" s="17">
        <v>1.62</v>
      </c>
      <c r="I31" s="16">
        <v>12.81</v>
      </c>
      <c r="J31" s="16">
        <f t="shared" si="0"/>
        <v>25.82</v>
      </c>
      <c r="K31" s="16"/>
      <c r="L31" s="48"/>
      <c r="M31" s="16"/>
      <c r="N31" s="16">
        <v>12000</v>
      </c>
      <c r="O31" s="16" t="s">
        <v>159</v>
      </c>
    </row>
    <row r="32" spans="1:15" ht="11.25">
      <c r="A32" s="12">
        <v>23</v>
      </c>
      <c r="B32" s="12" t="s">
        <v>15</v>
      </c>
      <c r="C32" s="14" t="s">
        <v>50</v>
      </c>
      <c r="D32" s="14"/>
      <c r="E32" s="16">
        <v>-3.2</v>
      </c>
      <c r="F32" s="16">
        <v>12.89</v>
      </c>
      <c r="G32" s="16">
        <v>4.25</v>
      </c>
      <c r="H32" s="17">
        <v>1.61</v>
      </c>
      <c r="I32" s="16">
        <v>12.69</v>
      </c>
      <c r="J32" s="16">
        <f t="shared" si="0"/>
        <v>25.58</v>
      </c>
      <c r="K32" s="16"/>
      <c r="L32" s="48"/>
      <c r="M32" s="16"/>
      <c r="N32" s="16">
        <v>12000</v>
      </c>
      <c r="O32" s="16" t="s">
        <v>159</v>
      </c>
    </row>
    <row r="33" spans="1:15" ht="11.25">
      <c r="A33" s="12">
        <v>24</v>
      </c>
      <c r="B33" s="12" t="s">
        <v>15</v>
      </c>
      <c r="C33" s="26" t="s">
        <v>51</v>
      </c>
      <c r="D33" s="14"/>
      <c r="E33" s="16">
        <v>-3.2</v>
      </c>
      <c r="F33" s="16">
        <v>17.65</v>
      </c>
      <c r="G33" s="16">
        <v>5.28</v>
      </c>
      <c r="H33" s="17">
        <v>2.2</v>
      </c>
      <c r="I33" s="16">
        <v>17.38</v>
      </c>
      <c r="J33" s="16">
        <f t="shared" si="0"/>
        <v>35.03</v>
      </c>
      <c r="K33" s="16"/>
      <c r="L33" s="48"/>
      <c r="M33" s="16"/>
      <c r="N33" s="16">
        <v>15000</v>
      </c>
      <c r="O33" s="16"/>
    </row>
    <row r="34" spans="1:15" ht="11.25">
      <c r="A34" s="12">
        <v>25</v>
      </c>
      <c r="B34" s="12" t="s">
        <v>15</v>
      </c>
      <c r="C34" s="14" t="s">
        <v>52</v>
      </c>
      <c r="D34" s="14"/>
      <c r="E34" s="16">
        <v>-3.2</v>
      </c>
      <c r="F34" s="16">
        <v>18.48</v>
      </c>
      <c r="G34" s="16">
        <v>5.99</v>
      </c>
      <c r="H34" s="17">
        <v>2.3</v>
      </c>
      <c r="I34" s="16">
        <v>18.19</v>
      </c>
      <c r="J34" s="16">
        <f t="shared" si="0"/>
        <v>36.67</v>
      </c>
      <c r="K34" s="16"/>
      <c r="L34" s="48"/>
      <c r="M34" s="16"/>
      <c r="N34" s="16">
        <v>15000</v>
      </c>
      <c r="O34" s="16"/>
    </row>
    <row r="35" spans="1:15" ht="11.25">
      <c r="A35" s="12">
        <v>26</v>
      </c>
      <c r="B35" s="12" t="s">
        <v>15</v>
      </c>
      <c r="C35" s="14" t="s">
        <v>53</v>
      </c>
      <c r="D35" s="14"/>
      <c r="E35" s="16">
        <v>-3.2</v>
      </c>
      <c r="F35" s="16">
        <v>13.63</v>
      </c>
      <c r="G35" s="16">
        <v>4.33</v>
      </c>
      <c r="H35" s="17">
        <v>1.7</v>
      </c>
      <c r="I35" s="16">
        <v>13.42</v>
      </c>
      <c r="J35" s="16">
        <f t="shared" si="0"/>
        <v>27.05</v>
      </c>
      <c r="K35" s="16"/>
      <c r="L35" s="48"/>
      <c r="M35" s="16"/>
      <c r="N35" s="16">
        <v>15000</v>
      </c>
      <c r="O35" s="16"/>
    </row>
    <row r="36" spans="1:15" ht="11.25">
      <c r="A36" s="12">
        <v>27</v>
      </c>
      <c r="B36" s="12" t="s">
        <v>15</v>
      </c>
      <c r="C36" s="14" t="s">
        <v>54</v>
      </c>
      <c r="D36" s="14"/>
      <c r="E36" s="16">
        <v>-3.2</v>
      </c>
      <c r="F36" s="16">
        <v>12.82</v>
      </c>
      <c r="G36" s="16">
        <v>4.33</v>
      </c>
      <c r="H36" s="17">
        <v>1.6</v>
      </c>
      <c r="I36" s="16">
        <v>12.62</v>
      </c>
      <c r="J36" s="16">
        <f t="shared" si="0"/>
        <v>25.439999999999998</v>
      </c>
      <c r="K36" s="16"/>
      <c r="L36" s="48"/>
      <c r="M36" s="16"/>
      <c r="N36" s="16">
        <v>15000</v>
      </c>
      <c r="O36" s="16"/>
    </row>
    <row r="37" spans="1:15" ht="11.25">
      <c r="A37" s="12">
        <v>28</v>
      </c>
      <c r="B37" s="12" t="s">
        <v>15</v>
      </c>
      <c r="C37" s="14" t="s">
        <v>55</v>
      </c>
      <c r="D37" s="14"/>
      <c r="E37" s="16">
        <v>-3.2</v>
      </c>
      <c r="F37" s="16">
        <v>17.63</v>
      </c>
      <c r="G37" s="16"/>
      <c r="H37" s="17">
        <v>2.2</v>
      </c>
      <c r="I37" s="16">
        <v>17.36</v>
      </c>
      <c r="J37" s="16">
        <f t="shared" si="0"/>
        <v>34.989999999999995</v>
      </c>
      <c r="K37" s="16"/>
      <c r="L37" s="48"/>
      <c r="M37" s="16"/>
      <c r="N37" s="16">
        <v>15000</v>
      </c>
      <c r="O37" s="16"/>
    </row>
    <row r="38" spans="1:15" ht="11.25">
      <c r="A38" s="12">
        <v>29</v>
      </c>
      <c r="B38" s="12" t="s">
        <v>15</v>
      </c>
      <c r="C38" s="14" t="s">
        <v>56</v>
      </c>
      <c r="D38" s="14"/>
      <c r="E38" s="16">
        <v>-3.2</v>
      </c>
      <c r="F38" s="16">
        <v>19.15</v>
      </c>
      <c r="G38" s="16"/>
      <c r="H38" s="17">
        <v>2.39</v>
      </c>
      <c r="I38" s="16">
        <v>18.85</v>
      </c>
      <c r="J38" s="16">
        <f t="shared" si="0"/>
        <v>38</v>
      </c>
      <c r="K38" s="16"/>
      <c r="L38" s="48"/>
      <c r="M38" s="16"/>
      <c r="N38" s="16">
        <v>15000</v>
      </c>
      <c r="O38" s="16"/>
    </row>
    <row r="39" spans="1:15" ht="11.25">
      <c r="A39" s="12">
        <v>30</v>
      </c>
      <c r="B39" s="12" t="s">
        <v>15</v>
      </c>
      <c r="C39" s="26" t="s">
        <v>57</v>
      </c>
      <c r="D39" s="14"/>
      <c r="E39" s="16">
        <v>-3.2</v>
      </c>
      <c r="F39" s="16">
        <v>11.14</v>
      </c>
      <c r="G39" s="16"/>
      <c r="H39" s="17">
        <v>1.39</v>
      </c>
      <c r="I39" s="16">
        <v>10.97</v>
      </c>
      <c r="J39" s="16">
        <f t="shared" si="0"/>
        <v>22.11</v>
      </c>
      <c r="K39" s="16"/>
      <c r="L39" s="48"/>
      <c r="M39" s="16"/>
      <c r="N39" s="16">
        <v>15000</v>
      </c>
      <c r="O39" s="16"/>
    </row>
    <row r="40" spans="1:15" ht="11.25">
      <c r="A40" s="12">
        <v>31</v>
      </c>
      <c r="B40" s="12" t="s">
        <v>15</v>
      </c>
      <c r="C40" s="14" t="s">
        <v>58</v>
      </c>
      <c r="D40" s="14"/>
      <c r="E40" s="16">
        <v>-3.2</v>
      </c>
      <c r="F40" s="16">
        <v>12.27</v>
      </c>
      <c r="G40" s="16"/>
      <c r="H40" s="17">
        <v>1.53</v>
      </c>
      <c r="I40" s="16">
        <v>12.08</v>
      </c>
      <c r="J40" s="16">
        <f t="shared" si="0"/>
        <v>24.35</v>
      </c>
      <c r="K40" s="16"/>
      <c r="L40" s="48"/>
      <c r="M40" s="16"/>
      <c r="N40" s="16">
        <v>15000</v>
      </c>
      <c r="O40" s="16"/>
    </row>
    <row r="41" spans="1:15" ht="11.25">
      <c r="A41" s="12">
        <v>32</v>
      </c>
      <c r="B41" s="12" t="s">
        <v>15</v>
      </c>
      <c r="C41" s="14" t="s">
        <v>59</v>
      </c>
      <c r="D41" s="14"/>
      <c r="E41" s="16">
        <v>-3.2</v>
      </c>
      <c r="F41" s="16">
        <v>16.38</v>
      </c>
      <c r="G41" s="16"/>
      <c r="H41" s="17">
        <v>2.04</v>
      </c>
      <c r="I41" s="16">
        <v>16.13</v>
      </c>
      <c r="J41" s="16">
        <f t="shared" si="0"/>
        <v>32.51</v>
      </c>
      <c r="K41" s="16"/>
      <c r="L41" s="48"/>
      <c r="M41" s="16"/>
      <c r="N41" s="16">
        <v>15000</v>
      </c>
      <c r="O41" s="16"/>
    </row>
    <row r="42" spans="1:15" ht="11.25">
      <c r="A42" s="12">
        <v>33</v>
      </c>
      <c r="B42" s="12" t="s">
        <v>15</v>
      </c>
      <c r="C42" s="26" t="s">
        <v>60</v>
      </c>
      <c r="D42" s="14"/>
      <c r="E42" s="16">
        <v>-3.2</v>
      </c>
      <c r="F42" s="16">
        <v>16.33</v>
      </c>
      <c r="G42" s="16"/>
      <c r="H42" s="17">
        <v>2.03</v>
      </c>
      <c r="I42" s="16">
        <v>16.08</v>
      </c>
      <c r="J42" s="16">
        <f t="shared" si="0"/>
        <v>32.41</v>
      </c>
      <c r="K42" s="16"/>
      <c r="L42" s="48"/>
      <c r="M42" s="16"/>
      <c r="N42" s="16">
        <v>15000</v>
      </c>
      <c r="O42" s="16"/>
    </row>
    <row r="43" spans="1:15" ht="11.25">
      <c r="A43" s="12">
        <v>34</v>
      </c>
      <c r="B43" s="12" t="s">
        <v>15</v>
      </c>
      <c r="C43" s="14" t="s">
        <v>61</v>
      </c>
      <c r="D43" s="14"/>
      <c r="E43" s="16">
        <v>-3.2</v>
      </c>
      <c r="F43" s="16">
        <v>13.77</v>
      </c>
      <c r="G43" s="16"/>
      <c r="H43" s="17">
        <v>1.72</v>
      </c>
      <c r="I43" s="16">
        <v>13.56</v>
      </c>
      <c r="J43" s="16">
        <f t="shared" si="0"/>
        <v>27.33</v>
      </c>
      <c r="K43" s="16"/>
      <c r="L43" s="48"/>
      <c r="M43" s="16"/>
      <c r="N43" s="16">
        <v>15000</v>
      </c>
      <c r="O43" s="16"/>
    </row>
    <row r="44" spans="1:15" ht="11.25">
      <c r="A44" s="12">
        <v>35</v>
      </c>
      <c r="B44" s="12" t="s">
        <v>15</v>
      </c>
      <c r="C44" s="14" t="s">
        <v>62</v>
      </c>
      <c r="D44" s="14"/>
      <c r="E44" s="16">
        <v>-3.2</v>
      </c>
      <c r="F44" s="16">
        <v>12.66</v>
      </c>
      <c r="G44" s="16"/>
      <c r="H44" s="17">
        <v>1.58</v>
      </c>
      <c r="I44" s="16">
        <v>12.46</v>
      </c>
      <c r="J44" s="16">
        <f t="shared" si="0"/>
        <v>25.12</v>
      </c>
      <c r="K44" s="16"/>
      <c r="L44" s="48"/>
      <c r="M44" s="16"/>
      <c r="N44" s="16">
        <v>15000</v>
      </c>
      <c r="O44" s="16"/>
    </row>
    <row r="45" spans="1:15" ht="11.25">
      <c r="A45" s="12">
        <v>36</v>
      </c>
      <c r="B45" s="12" t="s">
        <v>15</v>
      </c>
      <c r="C45" s="26" t="s">
        <v>63</v>
      </c>
      <c r="D45" s="14"/>
      <c r="E45" s="16">
        <v>-3.2</v>
      </c>
      <c r="F45" s="16">
        <v>13.18</v>
      </c>
      <c r="G45" s="16"/>
      <c r="H45" s="17">
        <v>1.64</v>
      </c>
      <c r="I45" s="16">
        <v>12.98</v>
      </c>
      <c r="J45" s="16">
        <f t="shared" si="0"/>
        <v>26.16</v>
      </c>
      <c r="K45" s="16"/>
      <c r="L45" s="48"/>
      <c r="M45" s="16"/>
      <c r="N45" s="16">
        <v>15000</v>
      </c>
      <c r="O45" s="16"/>
    </row>
    <row r="46" spans="1:15" ht="11.25">
      <c r="A46" s="12">
        <v>37</v>
      </c>
      <c r="B46" s="12" t="s">
        <v>15</v>
      </c>
      <c r="C46" s="14" t="s">
        <v>64</v>
      </c>
      <c r="D46" s="14"/>
      <c r="E46" s="16">
        <v>-3.2</v>
      </c>
      <c r="F46" s="16">
        <v>13.02</v>
      </c>
      <c r="G46" s="16"/>
      <c r="H46" s="17">
        <v>1.62</v>
      </c>
      <c r="I46" s="16">
        <v>12.82</v>
      </c>
      <c r="J46" s="16">
        <f t="shared" si="0"/>
        <v>25.84</v>
      </c>
      <c r="K46" s="16"/>
      <c r="L46" s="48"/>
      <c r="M46" s="16"/>
      <c r="N46" s="16">
        <v>15000</v>
      </c>
      <c r="O46" s="16"/>
    </row>
    <row r="47" spans="1:15" ht="11.25">
      <c r="A47" s="12">
        <v>38</v>
      </c>
      <c r="B47" s="12" t="s">
        <v>15</v>
      </c>
      <c r="C47" s="14" t="s">
        <v>65</v>
      </c>
      <c r="D47" s="14"/>
      <c r="E47" s="16">
        <v>-3.2</v>
      </c>
      <c r="F47" s="16">
        <v>18.23</v>
      </c>
      <c r="G47" s="16"/>
      <c r="H47" s="17">
        <v>2.27</v>
      </c>
      <c r="I47" s="16">
        <v>17.95</v>
      </c>
      <c r="J47" s="16">
        <f t="shared" si="0"/>
        <v>36.18</v>
      </c>
      <c r="K47" s="16"/>
      <c r="L47" s="48"/>
      <c r="M47" s="16"/>
      <c r="N47" s="16">
        <v>15000</v>
      </c>
      <c r="O47" s="16"/>
    </row>
    <row r="48" spans="1:15" ht="11.25">
      <c r="A48" s="12">
        <v>39</v>
      </c>
      <c r="B48" s="12" t="s">
        <v>15</v>
      </c>
      <c r="C48" s="26" t="s">
        <v>66</v>
      </c>
      <c r="D48" s="14"/>
      <c r="E48" s="16">
        <v>-3.2</v>
      </c>
      <c r="F48" s="16">
        <v>18.92</v>
      </c>
      <c r="G48" s="16"/>
      <c r="H48" s="17">
        <v>2.36</v>
      </c>
      <c r="I48" s="16">
        <v>18.63</v>
      </c>
      <c r="J48" s="16">
        <f t="shared" si="0"/>
        <v>37.55</v>
      </c>
      <c r="K48" s="16"/>
      <c r="L48" s="48"/>
      <c r="M48" s="16"/>
      <c r="N48" s="16">
        <v>15000</v>
      </c>
      <c r="O48" s="16"/>
    </row>
    <row r="49" spans="1:15" ht="11.25">
      <c r="A49" s="12">
        <v>40</v>
      </c>
      <c r="B49" s="12" t="s">
        <v>15</v>
      </c>
      <c r="C49" s="14" t="s">
        <v>67</v>
      </c>
      <c r="D49" s="14"/>
      <c r="E49" s="16">
        <v>-3.2</v>
      </c>
      <c r="F49" s="16">
        <v>13.13</v>
      </c>
      <c r="G49" s="16"/>
      <c r="H49" s="17">
        <v>1.64</v>
      </c>
      <c r="I49" s="16">
        <v>12.93</v>
      </c>
      <c r="J49" s="16">
        <f t="shared" si="0"/>
        <v>26.060000000000002</v>
      </c>
      <c r="K49" s="16"/>
      <c r="L49" s="48"/>
      <c r="M49" s="16"/>
      <c r="N49" s="16">
        <v>15000</v>
      </c>
      <c r="O49" s="16"/>
    </row>
    <row r="50" spans="1:15" ht="11.25">
      <c r="A50" s="12">
        <v>41</v>
      </c>
      <c r="B50" s="12" t="s">
        <v>15</v>
      </c>
      <c r="C50" s="14" t="s">
        <v>68</v>
      </c>
      <c r="D50" s="14"/>
      <c r="E50" s="16">
        <v>-3.2</v>
      </c>
      <c r="F50" s="16">
        <v>12.47</v>
      </c>
      <c r="G50" s="16"/>
      <c r="H50" s="17">
        <v>1.55</v>
      </c>
      <c r="I50" s="16">
        <v>12.28</v>
      </c>
      <c r="J50" s="16">
        <f t="shared" si="0"/>
        <v>24.75</v>
      </c>
      <c r="K50" s="16"/>
      <c r="L50" s="48"/>
      <c r="M50" s="16"/>
      <c r="N50" s="16">
        <v>15000</v>
      </c>
      <c r="O50" s="16"/>
    </row>
    <row r="51" spans="1:15" ht="11.25">
      <c r="A51" s="12">
        <v>42</v>
      </c>
      <c r="B51" s="12" t="s">
        <v>15</v>
      </c>
      <c r="C51" s="26" t="s">
        <v>69</v>
      </c>
      <c r="D51" s="14"/>
      <c r="E51" s="16">
        <v>-3.2</v>
      </c>
      <c r="F51" s="16">
        <v>15.51</v>
      </c>
      <c r="G51" s="16"/>
      <c r="H51" s="17">
        <v>1.93</v>
      </c>
      <c r="I51" s="16">
        <v>15.27</v>
      </c>
      <c r="J51" s="16">
        <f t="shared" si="0"/>
        <v>30.78</v>
      </c>
      <c r="K51" s="16"/>
      <c r="L51" s="48"/>
      <c r="M51" s="16"/>
      <c r="N51" s="16">
        <v>15000</v>
      </c>
      <c r="O51" s="16"/>
    </row>
    <row r="52" spans="1:15" ht="11.25">
      <c r="A52" s="12">
        <v>43</v>
      </c>
      <c r="B52" s="12" t="s">
        <v>15</v>
      </c>
      <c r="C52" s="14" t="s">
        <v>70</v>
      </c>
      <c r="D52" s="14"/>
      <c r="E52" s="16">
        <v>-3.2</v>
      </c>
      <c r="F52" s="16">
        <v>17.65</v>
      </c>
      <c r="G52" s="16"/>
      <c r="H52" s="17">
        <v>2.2</v>
      </c>
      <c r="I52" s="16">
        <v>17.38</v>
      </c>
      <c r="J52" s="16">
        <f t="shared" si="0"/>
        <v>35.03</v>
      </c>
      <c r="K52" s="16"/>
      <c r="L52" s="48"/>
      <c r="M52" s="16"/>
      <c r="N52" s="16">
        <v>15000</v>
      </c>
      <c r="O52" s="16"/>
    </row>
    <row r="53" spans="1:15" ht="11.25">
      <c r="A53" s="12">
        <v>44</v>
      </c>
      <c r="B53" s="12" t="s">
        <v>15</v>
      </c>
      <c r="C53" s="14" t="s">
        <v>71</v>
      </c>
      <c r="D53" s="14"/>
      <c r="E53" s="16">
        <v>-3.2</v>
      </c>
      <c r="F53" s="16">
        <v>11.94</v>
      </c>
      <c r="G53" s="16"/>
      <c r="H53" s="17">
        <v>1.49</v>
      </c>
      <c r="I53" s="16">
        <v>11.76</v>
      </c>
      <c r="J53" s="16">
        <f t="shared" si="0"/>
        <v>23.7</v>
      </c>
      <c r="K53" s="16"/>
      <c r="L53" s="48"/>
      <c r="M53" s="16"/>
      <c r="N53" s="16">
        <v>15000</v>
      </c>
      <c r="O53" s="16"/>
    </row>
    <row r="54" spans="1:15" ht="11.25">
      <c r="A54" s="12">
        <v>45</v>
      </c>
      <c r="B54" s="12" t="s">
        <v>15</v>
      </c>
      <c r="C54" s="26" t="s">
        <v>72</v>
      </c>
      <c r="D54" s="14"/>
      <c r="E54" s="16">
        <v>-3.2</v>
      </c>
      <c r="F54" s="16">
        <v>11.12</v>
      </c>
      <c r="G54" s="16"/>
      <c r="H54" s="17">
        <v>1.39</v>
      </c>
      <c r="I54" s="16">
        <v>10.95</v>
      </c>
      <c r="J54" s="16">
        <f t="shared" si="0"/>
        <v>22.07</v>
      </c>
      <c r="K54" s="16"/>
      <c r="L54" s="48"/>
      <c r="M54" s="16"/>
      <c r="N54" s="16">
        <v>15000</v>
      </c>
      <c r="O54" s="16"/>
    </row>
    <row r="55" spans="1:15" ht="11.25">
      <c r="A55" s="12">
        <v>46</v>
      </c>
      <c r="B55" s="12" t="s">
        <v>15</v>
      </c>
      <c r="C55" s="14" t="s">
        <v>73</v>
      </c>
      <c r="D55" s="14"/>
      <c r="E55" s="16">
        <v>-3.2</v>
      </c>
      <c r="F55" s="16">
        <v>12.16</v>
      </c>
      <c r="G55" s="16"/>
      <c r="H55" s="17">
        <v>1.52</v>
      </c>
      <c r="I55" s="16">
        <v>11.97</v>
      </c>
      <c r="J55" s="16">
        <f t="shared" si="0"/>
        <v>24.130000000000003</v>
      </c>
      <c r="K55" s="16"/>
      <c r="L55" s="48"/>
      <c r="M55" s="16"/>
      <c r="N55" s="16">
        <v>15000</v>
      </c>
      <c r="O55" s="16"/>
    </row>
    <row r="56" spans="1:15" ht="11.25">
      <c r="A56" s="12">
        <v>47</v>
      </c>
      <c r="B56" s="12" t="s">
        <v>15</v>
      </c>
      <c r="C56" s="14" t="s">
        <v>74</v>
      </c>
      <c r="D56" s="14"/>
      <c r="E56" s="16">
        <v>-3.2</v>
      </c>
      <c r="F56" s="16">
        <v>13.34</v>
      </c>
      <c r="G56" s="16"/>
      <c r="H56" s="17">
        <v>1.66</v>
      </c>
      <c r="I56" s="16">
        <v>13.13</v>
      </c>
      <c r="J56" s="16">
        <f t="shared" si="0"/>
        <v>26.47</v>
      </c>
      <c r="K56" s="16"/>
      <c r="L56" s="48"/>
      <c r="M56" s="16"/>
      <c r="N56" s="16">
        <v>15000</v>
      </c>
      <c r="O56" s="16"/>
    </row>
    <row r="57" spans="1:15" ht="11.25">
      <c r="A57" s="12">
        <v>48</v>
      </c>
      <c r="B57" s="12" t="s">
        <v>15</v>
      </c>
      <c r="C57" s="26" t="s">
        <v>75</v>
      </c>
      <c r="D57" s="14"/>
      <c r="E57" s="16">
        <v>-3.2</v>
      </c>
      <c r="F57" s="16">
        <v>16.08</v>
      </c>
      <c r="G57" s="16"/>
      <c r="H57" s="17">
        <v>2</v>
      </c>
      <c r="I57" s="16">
        <v>15.83</v>
      </c>
      <c r="J57" s="16">
        <f t="shared" si="0"/>
        <v>31.909999999999997</v>
      </c>
      <c r="K57" s="16"/>
      <c r="L57" s="48"/>
      <c r="M57" s="16"/>
      <c r="N57" s="16">
        <v>15000</v>
      </c>
      <c r="O57" s="16"/>
    </row>
    <row r="58" spans="1:15" ht="11.25">
      <c r="A58" s="12">
        <v>49</v>
      </c>
      <c r="B58" s="12" t="s">
        <v>15</v>
      </c>
      <c r="C58" s="14" t="s">
        <v>76</v>
      </c>
      <c r="D58" s="14"/>
      <c r="E58" s="16">
        <v>-3.2</v>
      </c>
      <c r="F58" s="16">
        <v>16.01</v>
      </c>
      <c r="G58" s="16"/>
      <c r="H58" s="17">
        <v>2</v>
      </c>
      <c r="I58" s="16">
        <v>15.76</v>
      </c>
      <c r="J58" s="16">
        <f t="shared" si="0"/>
        <v>31.770000000000003</v>
      </c>
      <c r="K58" s="16"/>
      <c r="L58" s="48"/>
      <c r="M58" s="16"/>
      <c r="N58" s="16">
        <v>15000</v>
      </c>
      <c r="O58" s="16"/>
    </row>
    <row r="59" spans="1:15" ht="11.25">
      <c r="A59" s="12">
        <v>50</v>
      </c>
      <c r="B59" s="12" t="s">
        <v>15</v>
      </c>
      <c r="C59" s="14" t="s">
        <v>77</v>
      </c>
      <c r="D59" s="14"/>
      <c r="E59" s="16">
        <v>-3.2</v>
      </c>
      <c r="F59" s="16">
        <v>17.66</v>
      </c>
      <c r="G59" s="16"/>
      <c r="H59" s="17">
        <v>2.2</v>
      </c>
      <c r="I59" s="16">
        <v>17.39</v>
      </c>
      <c r="J59" s="16">
        <f t="shared" si="0"/>
        <v>35.05</v>
      </c>
      <c r="K59" s="16"/>
      <c r="L59" s="48"/>
      <c r="M59" s="16"/>
      <c r="N59" s="16">
        <v>15000</v>
      </c>
      <c r="O59" s="16"/>
    </row>
    <row r="60" spans="1:15" ht="11.25">
      <c r="A60" s="19"/>
      <c r="B60" s="57" t="s">
        <v>79</v>
      </c>
      <c r="C60" s="58"/>
      <c r="D60" s="20"/>
      <c r="E60" s="21"/>
      <c r="F60" s="22">
        <f>SUM(F12:F59)</f>
        <v>802.4799999999998</v>
      </c>
      <c r="G60" s="22">
        <f>SUM(G12:G59)</f>
        <v>91.50999999999999</v>
      </c>
      <c r="H60" s="22">
        <f>SUM(H12:H59)</f>
        <v>100.02000000000001</v>
      </c>
      <c r="I60" s="22">
        <f>SUM(I12:I59)</f>
        <v>790.0900000000003</v>
      </c>
      <c r="J60" s="22">
        <f>SUM(J12:J59)</f>
        <v>1592.57</v>
      </c>
      <c r="K60" s="22"/>
      <c r="L60" s="49"/>
      <c r="M60" s="22"/>
      <c r="N60" s="22">
        <f>SUM(N12:N59)</f>
        <v>705000</v>
      </c>
      <c r="O60" s="22"/>
    </row>
    <row r="61" spans="1:15" ht="22.5">
      <c r="A61" s="12"/>
      <c r="B61" s="28" t="s">
        <v>15</v>
      </c>
      <c r="C61" s="15" t="s">
        <v>80</v>
      </c>
      <c r="D61" s="14"/>
      <c r="E61" s="16">
        <v>-3.2</v>
      </c>
      <c r="F61" s="16"/>
      <c r="G61" s="16">
        <v>82.61</v>
      </c>
      <c r="H61" s="17"/>
      <c r="I61" s="16"/>
      <c r="J61" s="16"/>
      <c r="K61" s="16"/>
      <c r="L61" s="48"/>
      <c r="M61" s="16"/>
      <c r="N61" s="16"/>
      <c r="O61" s="16"/>
    </row>
    <row r="62" spans="1:15" ht="33.75">
      <c r="A62" s="12"/>
      <c r="B62" s="28" t="s">
        <v>15</v>
      </c>
      <c r="C62" s="27" t="s">
        <v>81</v>
      </c>
      <c r="D62" s="14"/>
      <c r="E62" s="16">
        <v>-3.2</v>
      </c>
      <c r="F62" s="16"/>
      <c r="G62" s="16">
        <v>19.03</v>
      </c>
      <c r="H62" s="17"/>
      <c r="I62" s="16"/>
      <c r="J62" s="16"/>
      <c r="K62" s="16"/>
      <c r="L62" s="48"/>
      <c r="M62" s="16"/>
      <c r="N62" s="16"/>
      <c r="O62" s="16"/>
    </row>
    <row r="63" spans="1:15" ht="22.5">
      <c r="A63" s="12"/>
      <c r="B63" s="28" t="s">
        <v>15</v>
      </c>
      <c r="C63" s="15" t="s">
        <v>82</v>
      </c>
      <c r="D63" s="14"/>
      <c r="E63" s="16">
        <v>-3.2</v>
      </c>
      <c r="F63" s="16"/>
      <c r="G63" s="16">
        <v>18.52</v>
      </c>
      <c r="H63" s="17"/>
      <c r="I63" s="16"/>
      <c r="J63" s="16"/>
      <c r="K63" s="16"/>
      <c r="L63" s="48"/>
      <c r="M63" s="16"/>
      <c r="N63" s="16"/>
      <c r="O63" s="16"/>
    </row>
    <row r="64" spans="1:15" ht="11.25">
      <c r="A64" s="12"/>
      <c r="B64" s="28" t="s">
        <v>15</v>
      </c>
      <c r="C64" s="15" t="s">
        <v>83</v>
      </c>
      <c r="D64" s="14"/>
      <c r="E64" s="16">
        <v>-3.2</v>
      </c>
      <c r="F64" s="16"/>
      <c r="G64" s="16">
        <v>5.11</v>
      </c>
      <c r="H64" s="17"/>
      <c r="I64" s="16"/>
      <c r="J64" s="16"/>
      <c r="K64" s="16"/>
      <c r="L64" s="48"/>
      <c r="M64" s="16"/>
      <c r="N64" s="16"/>
      <c r="O64" s="16"/>
    </row>
    <row r="65" spans="1:15" ht="11.25">
      <c r="A65" s="12"/>
      <c r="B65" s="28" t="s">
        <v>15</v>
      </c>
      <c r="C65" s="27" t="s">
        <v>84</v>
      </c>
      <c r="D65" s="14"/>
      <c r="E65" s="16">
        <v>-3.2</v>
      </c>
      <c r="F65" s="16"/>
      <c r="G65" s="16">
        <v>11.17</v>
      </c>
      <c r="H65" s="17"/>
      <c r="I65" s="16"/>
      <c r="J65" s="16"/>
      <c r="K65" s="16"/>
      <c r="L65" s="48"/>
      <c r="M65" s="16"/>
      <c r="N65" s="16"/>
      <c r="O65" s="16"/>
    </row>
    <row r="66" spans="1:15" ht="11.25">
      <c r="A66" s="12"/>
      <c r="B66" s="28" t="s">
        <v>15</v>
      </c>
      <c r="C66" s="15" t="s">
        <v>85</v>
      </c>
      <c r="D66" s="14"/>
      <c r="E66" s="16">
        <v>-3.2</v>
      </c>
      <c r="F66" s="16"/>
      <c r="G66" s="16">
        <v>38.62</v>
      </c>
      <c r="H66" s="17"/>
      <c r="I66" s="16"/>
      <c r="J66" s="16"/>
      <c r="K66" s="16"/>
      <c r="L66" s="48"/>
      <c r="M66" s="16"/>
      <c r="N66" s="16"/>
      <c r="O66" s="16"/>
    </row>
    <row r="67" spans="1:15" ht="11.25">
      <c r="A67" s="12"/>
      <c r="B67" s="28" t="s">
        <v>15</v>
      </c>
      <c r="C67" s="15" t="s">
        <v>86</v>
      </c>
      <c r="D67" s="14"/>
      <c r="E67" s="16">
        <v>-3.2</v>
      </c>
      <c r="F67" s="16"/>
      <c r="G67" s="16">
        <v>57.65</v>
      </c>
      <c r="H67" s="17"/>
      <c r="I67" s="16"/>
      <c r="J67" s="16"/>
      <c r="K67" s="16"/>
      <c r="L67" s="48"/>
      <c r="M67" s="16"/>
      <c r="N67" s="16"/>
      <c r="O67" s="16"/>
    </row>
    <row r="68" spans="1:15" ht="22.5">
      <c r="A68" s="12"/>
      <c r="B68" s="28" t="s">
        <v>15</v>
      </c>
      <c r="C68" s="15" t="s">
        <v>87</v>
      </c>
      <c r="D68" s="14"/>
      <c r="E68" s="16">
        <v>-3.2</v>
      </c>
      <c r="F68" s="16"/>
      <c r="G68" s="16">
        <v>11.8</v>
      </c>
      <c r="H68" s="17"/>
      <c r="I68" s="16"/>
      <c r="J68" s="16"/>
      <c r="K68" s="16"/>
      <c r="L68" s="48"/>
      <c r="M68" s="16"/>
      <c r="N68" s="16"/>
      <c r="O68" s="16"/>
    </row>
    <row r="69" spans="1:15" ht="22.5">
      <c r="A69" s="12"/>
      <c r="B69" s="28" t="s">
        <v>15</v>
      </c>
      <c r="C69" s="15" t="s">
        <v>88</v>
      </c>
      <c r="D69" s="14"/>
      <c r="E69" s="16">
        <v>-3.2</v>
      </c>
      <c r="F69" s="16"/>
      <c r="G69" s="16">
        <v>28.44</v>
      </c>
      <c r="H69" s="17"/>
      <c r="I69" s="16"/>
      <c r="J69" s="16"/>
      <c r="K69" s="16"/>
      <c r="L69" s="48"/>
      <c r="M69" s="16"/>
      <c r="N69" s="16"/>
      <c r="O69" s="16"/>
    </row>
    <row r="70" spans="1:15" ht="11.25">
      <c r="A70" s="12"/>
      <c r="B70" s="11"/>
      <c r="C70" s="11"/>
      <c r="D70" s="11"/>
      <c r="E70" s="43" t="s">
        <v>90</v>
      </c>
      <c r="F70" s="11"/>
      <c r="G70" s="11"/>
      <c r="H70" s="11"/>
      <c r="I70" s="11"/>
      <c r="J70" s="11"/>
      <c r="K70" s="11"/>
      <c r="L70" s="50"/>
      <c r="M70" s="11"/>
      <c r="N70" s="11"/>
      <c r="O70" s="11"/>
    </row>
    <row r="71" spans="1:15" ht="11.25">
      <c r="A71" s="12">
        <v>51</v>
      </c>
      <c r="B71" s="28" t="s">
        <v>16</v>
      </c>
      <c r="C71" s="14" t="s">
        <v>91</v>
      </c>
      <c r="D71" s="14" t="s">
        <v>89</v>
      </c>
      <c r="E71" s="16">
        <v>0</v>
      </c>
      <c r="F71" s="16">
        <v>16.82</v>
      </c>
      <c r="G71" s="16"/>
      <c r="H71" s="17">
        <v>33.39</v>
      </c>
      <c r="I71" s="16">
        <v>1.3</v>
      </c>
      <c r="J71" s="16">
        <f>SUM(F71+I71)</f>
        <v>18.12</v>
      </c>
      <c r="K71" s="16"/>
      <c r="L71" s="48" t="s">
        <v>278</v>
      </c>
      <c r="M71" s="16">
        <v>3500</v>
      </c>
      <c r="N71" s="16">
        <f>J71*3500</f>
        <v>63420</v>
      </c>
      <c r="O71" s="16" t="s">
        <v>159</v>
      </c>
    </row>
    <row r="72" spans="1:15" ht="11.25">
      <c r="A72" s="12">
        <v>52</v>
      </c>
      <c r="B72" s="28" t="s">
        <v>16</v>
      </c>
      <c r="C72" s="14" t="s">
        <v>92</v>
      </c>
      <c r="D72" s="14" t="s">
        <v>89</v>
      </c>
      <c r="E72" s="16">
        <v>0</v>
      </c>
      <c r="F72" s="16">
        <v>16.69</v>
      </c>
      <c r="G72" s="16"/>
      <c r="H72" s="17">
        <v>33.13</v>
      </c>
      <c r="I72" s="16">
        <v>1.29</v>
      </c>
      <c r="J72" s="16">
        <f>SUM(F72+I72)</f>
        <v>17.98</v>
      </c>
      <c r="K72" s="16"/>
      <c r="L72" s="48" t="s">
        <v>279</v>
      </c>
      <c r="M72" s="16">
        <v>3500</v>
      </c>
      <c r="N72" s="16">
        <f>J72*3500</f>
        <v>62930</v>
      </c>
      <c r="O72" s="16"/>
    </row>
    <row r="73" spans="1:15" ht="11.25">
      <c r="A73" s="12">
        <v>53</v>
      </c>
      <c r="B73" s="28" t="s">
        <v>16</v>
      </c>
      <c r="C73" s="14" t="s">
        <v>93</v>
      </c>
      <c r="D73" s="14" t="s">
        <v>89</v>
      </c>
      <c r="E73" s="16">
        <v>0</v>
      </c>
      <c r="F73" s="16">
        <v>16.86</v>
      </c>
      <c r="G73" s="16"/>
      <c r="H73" s="17">
        <v>33.47</v>
      </c>
      <c r="I73" s="16">
        <v>1.31</v>
      </c>
      <c r="J73" s="16">
        <f>SUM(F73+I73)</f>
        <v>18.169999999999998</v>
      </c>
      <c r="K73" s="16"/>
      <c r="L73" s="48" t="s">
        <v>279</v>
      </c>
      <c r="M73" s="16">
        <v>3500</v>
      </c>
      <c r="N73" s="16">
        <f>J73*3500</f>
        <v>63594.99999999999</v>
      </c>
      <c r="O73" s="16"/>
    </row>
    <row r="74" spans="1:15" ht="11.25">
      <c r="A74" s="19"/>
      <c r="B74" s="57" t="s">
        <v>94</v>
      </c>
      <c r="C74" s="58"/>
      <c r="D74" s="20"/>
      <c r="E74" s="21"/>
      <c r="F74" s="22">
        <f>SUM(F71:F73)</f>
        <v>50.370000000000005</v>
      </c>
      <c r="G74" s="22"/>
      <c r="H74" s="29">
        <f>SUM(H71:H73)</f>
        <v>99.99000000000001</v>
      </c>
      <c r="I74" s="22">
        <f>SUM(I71:I73)</f>
        <v>3.9</v>
      </c>
      <c r="J74" s="22">
        <f>SUM(J71:J73)</f>
        <v>54.269999999999996</v>
      </c>
      <c r="K74" s="22"/>
      <c r="L74" s="49"/>
      <c r="M74" s="22"/>
      <c r="N74" s="22">
        <f>SUM(N71:N73)</f>
        <v>189945</v>
      </c>
      <c r="O74" s="25"/>
    </row>
    <row r="75" spans="1:15" ht="11.25">
      <c r="A75" s="11"/>
      <c r="B75" s="11"/>
      <c r="C75" s="11"/>
      <c r="D75" s="11"/>
      <c r="E75" s="43" t="s">
        <v>95</v>
      </c>
      <c r="F75" s="11"/>
      <c r="G75" s="11"/>
      <c r="H75" s="11"/>
      <c r="I75" s="11"/>
      <c r="J75" s="11"/>
      <c r="K75" s="11"/>
      <c r="L75" s="50"/>
      <c r="M75" s="11"/>
      <c r="N75" s="11"/>
      <c r="O75" s="11"/>
    </row>
    <row r="76" spans="1:15" ht="45">
      <c r="A76" s="12">
        <v>54</v>
      </c>
      <c r="B76" s="12" t="s">
        <v>106</v>
      </c>
      <c r="C76" s="14" t="s">
        <v>96</v>
      </c>
      <c r="D76" s="15" t="s">
        <v>100</v>
      </c>
      <c r="E76" s="16">
        <v>3.45</v>
      </c>
      <c r="F76" s="16">
        <v>205.25</v>
      </c>
      <c r="G76" s="16"/>
      <c r="H76" s="17">
        <v>39.78</v>
      </c>
      <c r="I76" s="16">
        <v>60.66</v>
      </c>
      <c r="J76" s="16">
        <f>SUM(F76+I76)</f>
        <v>265.90999999999997</v>
      </c>
      <c r="K76" s="16"/>
      <c r="L76" s="48" t="s">
        <v>280</v>
      </c>
      <c r="M76" s="16">
        <v>2600</v>
      </c>
      <c r="N76" s="16">
        <f>J76*M76</f>
        <v>691365.9999999999</v>
      </c>
      <c r="O76" s="16"/>
    </row>
    <row r="77" spans="1:15" ht="33.75">
      <c r="A77" s="12">
        <v>55</v>
      </c>
      <c r="B77" s="12" t="s">
        <v>106</v>
      </c>
      <c r="C77" s="14" t="s">
        <v>97</v>
      </c>
      <c r="D77" s="15" t="s">
        <v>101</v>
      </c>
      <c r="E77" s="16">
        <v>3.45</v>
      </c>
      <c r="F77" s="16">
        <v>90.05</v>
      </c>
      <c r="G77" s="16"/>
      <c r="H77" s="17">
        <v>17.45</v>
      </c>
      <c r="I77" s="16">
        <v>26.61</v>
      </c>
      <c r="J77" s="16">
        <f>SUM(F77+I77)</f>
        <v>116.66</v>
      </c>
      <c r="K77" s="16"/>
      <c r="L77" s="48" t="s">
        <v>279</v>
      </c>
      <c r="M77" s="16">
        <v>2600</v>
      </c>
      <c r="N77" s="16">
        <f>J77*M77</f>
        <v>303316</v>
      </c>
      <c r="O77" s="16"/>
    </row>
    <row r="78" spans="1:15" ht="33.75">
      <c r="A78" s="12">
        <v>56</v>
      </c>
      <c r="B78" s="12" t="s">
        <v>106</v>
      </c>
      <c r="C78" s="14" t="s">
        <v>98</v>
      </c>
      <c r="D78" s="15" t="s">
        <v>102</v>
      </c>
      <c r="E78" s="16">
        <v>3.45</v>
      </c>
      <c r="F78" s="16">
        <v>128.45</v>
      </c>
      <c r="G78" s="16"/>
      <c r="H78" s="17">
        <v>24.89</v>
      </c>
      <c r="I78" s="16">
        <v>37.96</v>
      </c>
      <c r="J78" s="16">
        <f>SUM(F78+I78)</f>
        <v>166.41</v>
      </c>
      <c r="K78" s="16"/>
      <c r="L78" s="48" t="s">
        <v>281</v>
      </c>
      <c r="M78" s="16">
        <v>2600</v>
      </c>
      <c r="N78" s="16">
        <f>J78*M78</f>
        <v>432666</v>
      </c>
      <c r="O78" s="16"/>
    </row>
    <row r="79" spans="1:15" ht="33.75">
      <c r="A79" s="12">
        <v>57</v>
      </c>
      <c r="B79" s="12" t="s">
        <v>106</v>
      </c>
      <c r="C79" s="14" t="s">
        <v>99</v>
      </c>
      <c r="D79" s="15" t="s">
        <v>103</v>
      </c>
      <c r="E79" s="16">
        <v>3.45</v>
      </c>
      <c r="F79" s="16">
        <v>92.27</v>
      </c>
      <c r="G79" s="16"/>
      <c r="H79" s="17">
        <v>17.88</v>
      </c>
      <c r="I79" s="16">
        <v>27.27</v>
      </c>
      <c r="J79" s="16">
        <f>SUM(F79+I79)</f>
        <v>119.53999999999999</v>
      </c>
      <c r="K79" s="16"/>
      <c r="L79" s="48" t="s">
        <v>282</v>
      </c>
      <c r="M79" s="16">
        <v>2600</v>
      </c>
      <c r="N79" s="16">
        <f>J79*M79</f>
        <v>310804</v>
      </c>
      <c r="O79" s="12"/>
    </row>
    <row r="80" spans="1:15" ht="11.25">
      <c r="A80" s="19"/>
      <c r="B80" s="57" t="s">
        <v>104</v>
      </c>
      <c r="C80" s="58"/>
      <c r="D80" s="20"/>
      <c r="E80" s="21"/>
      <c r="F80" s="22">
        <f>SUM(F76:F79)</f>
        <v>516.02</v>
      </c>
      <c r="G80" s="22"/>
      <c r="H80" s="22">
        <f>SUM(H76:H79)</f>
        <v>100</v>
      </c>
      <c r="I80" s="22">
        <f>SUM(I76:I79)</f>
        <v>152.5</v>
      </c>
      <c r="J80" s="22">
        <f>SUM(J76:J79)</f>
        <v>668.5199999999999</v>
      </c>
      <c r="K80" s="22"/>
      <c r="L80" s="49"/>
      <c r="M80" s="22"/>
      <c r="N80" s="22">
        <f>SUM(N76:N79)</f>
        <v>1738152</v>
      </c>
      <c r="O80" s="25"/>
    </row>
    <row r="81" spans="1:15" ht="11.25">
      <c r="A81" s="11"/>
      <c r="B81" s="11"/>
      <c r="C81" s="11"/>
      <c r="D81" s="11"/>
      <c r="E81" s="43" t="s">
        <v>105</v>
      </c>
      <c r="F81" s="11"/>
      <c r="G81" s="11"/>
      <c r="H81" s="11"/>
      <c r="I81" s="11"/>
      <c r="J81" s="11"/>
      <c r="K81" s="11"/>
      <c r="L81" s="50"/>
      <c r="M81" s="11"/>
      <c r="N81" s="11"/>
      <c r="O81" s="11"/>
    </row>
    <row r="82" spans="1:15" ht="33.75">
      <c r="A82" s="42">
        <v>58</v>
      </c>
      <c r="B82" s="12" t="s">
        <v>107</v>
      </c>
      <c r="C82" s="14" t="s">
        <v>108</v>
      </c>
      <c r="D82" s="31" t="s">
        <v>109</v>
      </c>
      <c r="E82" s="16">
        <v>6.3</v>
      </c>
      <c r="F82" s="16">
        <v>81.38</v>
      </c>
      <c r="G82" s="16"/>
      <c r="H82" s="17">
        <v>3.61</v>
      </c>
      <c r="I82" s="16">
        <v>17.96</v>
      </c>
      <c r="J82" s="16">
        <f aca="true" t="shared" si="1" ref="J82:J97">SUM(F82+I82)</f>
        <v>99.34</v>
      </c>
      <c r="K82" s="16"/>
      <c r="L82" s="48" t="s">
        <v>278</v>
      </c>
      <c r="M82" s="16">
        <v>1300</v>
      </c>
      <c r="N82" s="16">
        <f>J82*M82</f>
        <v>129142</v>
      </c>
      <c r="O82" s="54" t="s">
        <v>159</v>
      </c>
    </row>
    <row r="83" spans="1:15" ht="45">
      <c r="A83" s="42">
        <v>59</v>
      </c>
      <c r="B83" s="12" t="s">
        <v>107</v>
      </c>
      <c r="C83" s="14" t="s">
        <v>110</v>
      </c>
      <c r="D83" s="31" t="s">
        <v>111</v>
      </c>
      <c r="E83" s="16">
        <v>6.3</v>
      </c>
      <c r="F83" s="16">
        <v>173.14</v>
      </c>
      <c r="G83" s="16"/>
      <c r="H83" s="17">
        <v>7.68</v>
      </c>
      <c r="I83" s="16">
        <v>38.2</v>
      </c>
      <c r="J83" s="16">
        <f t="shared" si="1"/>
        <v>211.33999999999997</v>
      </c>
      <c r="K83" s="16"/>
      <c r="L83" s="48" t="s">
        <v>283</v>
      </c>
      <c r="M83" s="16">
        <v>1300</v>
      </c>
      <c r="N83" s="16">
        <f aca="true" t="shared" si="2" ref="N83:N96">J83*M83</f>
        <v>274741.99999999994</v>
      </c>
      <c r="O83" s="12"/>
    </row>
    <row r="84" spans="1:15" ht="33.75">
      <c r="A84" s="42">
        <v>60</v>
      </c>
      <c r="B84" s="12" t="s">
        <v>107</v>
      </c>
      <c r="C84" s="14" t="s">
        <v>112</v>
      </c>
      <c r="D84" s="31" t="s">
        <v>113</v>
      </c>
      <c r="E84" s="16">
        <v>6.3</v>
      </c>
      <c r="F84" s="16">
        <v>139.29</v>
      </c>
      <c r="G84" s="16"/>
      <c r="H84" s="17">
        <v>6.18</v>
      </c>
      <c r="I84" s="16">
        <v>30.74</v>
      </c>
      <c r="J84" s="16">
        <f t="shared" si="1"/>
        <v>170.03</v>
      </c>
      <c r="K84" s="16"/>
      <c r="L84" s="48" t="s">
        <v>281</v>
      </c>
      <c r="M84" s="16">
        <v>1300</v>
      </c>
      <c r="N84" s="16">
        <f t="shared" si="2"/>
        <v>221039</v>
      </c>
      <c r="O84" s="16" t="s">
        <v>159</v>
      </c>
    </row>
    <row r="85" spans="1:15" ht="33.75">
      <c r="A85" s="42">
        <v>61</v>
      </c>
      <c r="B85" s="12" t="s">
        <v>115</v>
      </c>
      <c r="C85" s="14" t="s">
        <v>114</v>
      </c>
      <c r="D85" s="31" t="s">
        <v>109</v>
      </c>
      <c r="E85" s="16">
        <v>9.2</v>
      </c>
      <c r="F85" s="16">
        <v>81.38</v>
      </c>
      <c r="G85" s="16"/>
      <c r="H85" s="17">
        <v>3.61</v>
      </c>
      <c r="I85" s="16">
        <v>17.96</v>
      </c>
      <c r="J85" s="16">
        <f t="shared" si="1"/>
        <v>99.34</v>
      </c>
      <c r="K85" s="16"/>
      <c r="L85" s="48" t="s">
        <v>278</v>
      </c>
      <c r="M85" s="16">
        <v>1400</v>
      </c>
      <c r="N85" s="16">
        <f t="shared" si="2"/>
        <v>139076</v>
      </c>
      <c r="O85" s="12"/>
    </row>
    <row r="86" spans="1:15" ht="45">
      <c r="A86" s="42">
        <v>62</v>
      </c>
      <c r="B86" s="12" t="s">
        <v>115</v>
      </c>
      <c r="C86" s="14" t="s">
        <v>116</v>
      </c>
      <c r="D86" s="31" t="s">
        <v>111</v>
      </c>
      <c r="E86" s="16">
        <v>9.2</v>
      </c>
      <c r="F86" s="16">
        <v>173.14</v>
      </c>
      <c r="G86" s="16"/>
      <c r="H86" s="17">
        <v>7.68</v>
      </c>
      <c r="I86" s="16">
        <v>38.2</v>
      </c>
      <c r="J86" s="16">
        <f t="shared" si="1"/>
        <v>211.33999999999997</v>
      </c>
      <c r="K86" s="16"/>
      <c r="L86" s="48" t="s">
        <v>283</v>
      </c>
      <c r="M86" s="16">
        <v>1400</v>
      </c>
      <c r="N86" s="16">
        <f t="shared" si="2"/>
        <v>295875.99999999994</v>
      </c>
      <c r="O86" s="12"/>
    </row>
    <row r="87" spans="1:15" ht="33.75">
      <c r="A87" s="42">
        <v>63</v>
      </c>
      <c r="B87" s="12" t="s">
        <v>115</v>
      </c>
      <c r="C87" s="14" t="s">
        <v>117</v>
      </c>
      <c r="D87" s="31" t="s">
        <v>113</v>
      </c>
      <c r="E87" s="16">
        <v>9.2</v>
      </c>
      <c r="F87" s="16">
        <v>139.28</v>
      </c>
      <c r="G87" s="16"/>
      <c r="H87" s="17">
        <v>6.18</v>
      </c>
      <c r="I87" s="16">
        <v>30.73</v>
      </c>
      <c r="J87" s="16">
        <f t="shared" si="1"/>
        <v>170.01</v>
      </c>
      <c r="K87" s="16"/>
      <c r="L87" s="48" t="s">
        <v>281</v>
      </c>
      <c r="M87" s="16">
        <v>1400</v>
      </c>
      <c r="N87" s="16">
        <f t="shared" si="2"/>
        <v>238014</v>
      </c>
      <c r="O87" s="16" t="s">
        <v>159</v>
      </c>
    </row>
    <row r="88" spans="1:15" ht="33.75">
      <c r="A88" s="42">
        <v>64</v>
      </c>
      <c r="B88" s="12" t="s">
        <v>118</v>
      </c>
      <c r="C88" s="14" t="s">
        <v>119</v>
      </c>
      <c r="D88" s="31" t="s">
        <v>109</v>
      </c>
      <c r="E88" s="16">
        <v>12</v>
      </c>
      <c r="F88" s="16">
        <v>81.38</v>
      </c>
      <c r="G88" s="16"/>
      <c r="H88" s="17">
        <v>3.61</v>
      </c>
      <c r="I88" s="16">
        <v>17.96</v>
      </c>
      <c r="J88" s="16">
        <f t="shared" si="1"/>
        <v>99.34</v>
      </c>
      <c r="K88" s="16"/>
      <c r="L88" s="48" t="s">
        <v>278</v>
      </c>
      <c r="M88" s="16">
        <v>1500</v>
      </c>
      <c r="N88" s="16">
        <f t="shared" si="2"/>
        <v>149010</v>
      </c>
      <c r="O88" s="12"/>
    </row>
    <row r="89" spans="1:15" ht="45">
      <c r="A89" s="42">
        <v>65</v>
      </c>
      <c r="B89" s="12" t="s">
        <v>118</v>
      </c>
      <c r="C89" s="14" t="s">
        <v>121</v>
      </c>
      <c r="D89" s="31" t="s">
        <v>111</v>
      </c>
      <c r="E89" s="16">
        <v>12</v>
      </c>
      <c r="F89" s="16">
        <v>173.14</v>
      </c>
      <c r="G89" s="16"/>
      <c r="H89" s="17">
        <v>7.68</v>
      </c>
      <c r="I89" s="16">
        <v>38.2</v>
      </c>
      <c r="J89" s="16">
        <f t="shared" si="1"/>
        <v>211.33999999999997</v>
      </c>
      <c r="K89" s="16"/>
      <c r="L89" s="48" t="s">
        <v>283</v>
      </c>
      <c r="M89" s="16">
        <v>1500</v>
      </c>
      <c r="N89" s="16">
        <f t="shared" si="2"/>
        <v>317009.99999999994</v>
      </c>
      <c r="O89" s="16" t="s">
        <v>159</v>
      </c>
    </row>
    <row r="90" spans="1:15" ht="33.75">
      <c r="A90" s="42">
        <v>66</v>
      </c>
      <c r="B90" s="12" t="s">
        <v>118</v>
      </c>
      <c r="C90" s="14" t="s">
        <v>122</v>
      </c>
      <c r="D90" s="31" t="s">
        <v>113</v>
      </c>
      <c r="E90" s="16">
        <v>12</v>
      </c>
      <c r="F90" s="16">
        <v>139.29</v>
      </c>
      <c r="G90" s="16"/>
      <c r="H90" s="17">
        <v>6.18</v>
      </c>
      <c r="I90" s="16">
        <v>30.74</v>
      </c>
      <c r="J90" s="16">
        <f t="shared" si="1"/>
        <v>170.03</v>
      </c>
      <c r="K90" s="16"/>
      <c r="L90" s="48" t="s">
        <v>281</v>
      </c>
      <c r="M90" s="16">
        <v>1500</v>
      </c>
      <c r="N90" s="16">
        <f t="shared" si="2"/>
        <v>255045</v>
      </c>
      <c r="O90" s="12"/>
    </row>
    <row r="91" spans="1:15" ht="33.75">
      <c r="A91" s="42">
        <v>67</v>
      </c>
      <c r="B91" s="12" t="s">
        <v>120</v>
      </c>
      <c r="C91" s="14" t="s">
        <v>123</v>
      </c>
      <c r="D91" s="31" t="s">
        <v>109</v>
      </c>
      <c r="E91" s="16">
        <v>14.85</v>
      </c>
      <c r="F91" s="16">
        <v>81.38</v>
      </c>
      <c r="G91" s="16"/>
      <c r="H91" s="17">
        <v>3.61</v>
      </c>
      <c r="I91" s="16">
        <v>17.96</v>
      </c>
      <c r="J91" s="16">
        <f t="shared" si="1"/>
        <v>99.34</v>
      </c>
      <c r="K91" s="16"/>
      <c r="L91" s="48" t="s">
        <v>278</v>
      </c>
      <c r="M91" s="16">
        <v>1600</v>
      </c>
      <c r="N91" s="16">
        <f t="shared" si="2"/>
        <v>158944</v>
      </c>
      <c r="O91" s="16" t="s">
        <v>159</v>
      </c>
    </row>
    <row r="92" spans="1:15" ht="45">
      <c r="A92" s="42">
        <v>68</v>
      </c>
      <c r="B92" s="12" t="s">
        <v>120</v>
      </c>
      <c r="C92" s="14" t="s">
        <v>124</v>
      </c>
      <c r="D92" s="31" t="s">
        <v>111</v>
      </c>
      <c r="E92" s="16">
        <v>14.85</v>
      </c>
      <c r="F92" s="16">
        <v>173.14</v>
      </c>
      <c r="G92" s="16"/>
      <c r="H92" s="17">
        <v>7.68</v>
      </c>
      <c r="I92" s="16">
        <v>38.2</v>
      </c>
      <c r="J92" s="16">
        <f t="shared" si="1"/>
        <v>211.33999999999997</v>
      </c>
      <c r="K92" s="16"/>
      <c r="L92" s="48" t="s">
        <v>283</v>
      </c>
      <c r="M92" s="16">
        <v>1600</v>
      </c>
      <c r="N92" s="16">
        <f t="shared" si="2"/>
        <v>338143.99999999994</v>
      </c>
      <c r="O92" s="12"/>
    </row>
    <row r="93" spans="1:15" ht="33.75">
      <c r="A93" s="42">
        <v>69</v>
      </c>
      <c r="B93" s="12" t="s">
        <v>120</v>
      </c>
      <c r="C93" s="14" t="s">
        <v>125</v>
      </c>
      <c r="D93" s="31" t="s">
        <v>113</v>
      </c>
      <c r="E93" s="16">
        <v>14.85</v>
      </c>
      <c r="F93" s="16">
        <v>139.28</v>
      </c>
      <c r="G93" s="16"/>
      <c r="H93" s="17">
        <v>6.18</v>
      </c>
      <c r="I93" s="16">
        <v>30.73</v>
      </c>
      <c r="J93" s="16">
        <f t="shared" si="1"/>
        <v>170.01</v>
      </c>
      <c r="K93" s="16"/>
      <c r="L93" s="48" t="s">
        <v>281</v>
      </c>
      <c r="M93" s="16">
        <v>1600</v>
      </c>
      <c r="N93" s="16">
        <f t="shared" si="2"/>
        <v>272016</v>
      </c>
      <c r="O93" s="16" t="s">
        <v>159</v>
      </c>
    </row>
    <row r="94" spans="1:15" ht="33.75">
      <c r="A94" s="42">
        <v>70</v>
      </c>
      <c r="B94" s="12" t="s">
        <v>126</v>
      </c>
      <c r="C94" s="14" t="s">
        <v>127</v>
      </c>
      <c r="D94" s="31" t="s">
        <v>109</v>
      </c>
      <c r="E94" s="16">
        <v>17.7</v>
      </c>
      <c r="F94" s="16">
        <v>81.38</v>
      </c>
      <c r="G94" s="16"/>
      <c r="H94" s="17">
        <v>3.61</v>
      </c>
      <c r="I94" s="16">
        <v>17.96</v>
      </c>
      <c r="J94" s="16">
        <f t="shared" si="1"/>
        <v>99.34</v>
      </c>
      <c r="K94" s="16"/>
      <c r="L94" s="48" t="s">
        <v>278</v>
      </c>
      <c r="M94" s="16">
        <v>1700</v>
      </c>
      <c r="N94" s="16">
        <f t="shared" si="2"/>
        <v>168878</v>
      </c>
      <c r="O94" s="16" t="s">
        <v>159</v>
      </c>
    </row>
    <row r="95" spans="1:15" ht="45">
      <c r="A95" s="42">
        <v>71</v>
      </c>
      <c r="B95" s="12" t="s">
        <v>126</v>
      </c>
      <c r="C95" s="14" t="s">
        <v>128</v>
      </c>
      <c r="D95" s="31" t="s">
        <v>111</v>
      </c>
      <c r="E95" s="16">
        <v>17.7</v>
      </c>
      <c r="F95" s="16">
        <v>173.14</v>
      </c>
      <c r="G95" s="16"/>
      <c r="H95" s="17">
        <v>7.68</v>
      </c>
      <c r="I95" s="16">
        <v>38.2</v>
      </c>
      <c r="J95" s="16">
        <f t="shared" si="1"/>
        <v>211.33999999999997</v>
      </c>
      <c r="K95" s="16"/>
      <c r="L95" s="48" t="s">
        <v>283</v>
      </c>
      <c r="M95" s="16">
        <v>1700</v>
      </c>
      <c r="N95" s="16">
        <f t="shared" si="2"/>
        <v>359277.99999999994</v>
      </c>
      <c r="O95" s="12"/>
    </row>
    <row r="96" spans="1:15" ht="33.75">
      <c r="A96" s="42">
        <v>72</v>
      </c>
      <c r="B96" s="12" t="s">
        <v>126</v>
      </c>
      <c r="C96" s="14" t="s">
        <v>129</v>
      </c>
      <c r="D96" s="31" t="s">
        <v>113</v>
      </c>
      <c r="E96" s="16">
        <v>17.7</v>
      </c>
      <c r="F96" s="16">
        <v>139.29</v>
      </c>
      <c r="G96" s="16"/>
      <c r="H96" s="17">
        <v>6.18</v>
      </c>
      <c r="I96" s="16">
        <v>30.74</v>
      </c>
      <c r="J96" s="16">
        <f t="shared" si="1"/>
        <v>170.03</v>
      </c>
      <c r="K96" s="16"/>
      <c r="L96" s="48" t="s">
        <v>281</v>
      </c>
      <c r="M96" s="16">
        <v>1700</v>
      </c>
      <c r="N96" s="16">
        <f t="shared" si="2"/>
        <v>289051</v>
      </c>
      <c r="O96" s="16" t="s">
        <v>159</v>
      </c>
    </row>
    <row r="97" spans="1:15" ht="78.75">
      <c r="A97" s="42">
        <v>73</v>
      </c>
      <c r="B97" s="12" t="s">
        <v>130</v>
      </c>
      <c r="C97" s="14" t="s">
        <v>131</v>
      </c>
      <c r="D97" s="32" t="s">
        <v>133</v>
      </c>
      <c r="E97" s="33" t="s">
        <v>135</v>
      </c>
      <c r="F97" s="16">
        <v>284.55</v>
      </c>
      <c r="G97" s="16">
        <v>252.13</v>
      </c>
      <c r="H97" s="17">
        <v>12.63</v>
      </c>
      <c r="I97" s="16">
        <v>62.79</v>
      </c>
      <c r="J97" s="16">
        <f t="shared" si="1"/>
        <v>347.34000000000003</v>
      </c>
      <c r="K97" s="16"/>
      <c r="L97" s="48" t="s">
        <v>283</v>
      </c>
      <c r="M97" s="16">
        <v>1700</v>
      </c>
      <c r="N97" s="16">
        <f>J97*1700+G97*1000</f>
        <v>842608</v>
      </c>
      <c r="O97" s="16" t="s">
        <v>159</v>
      </c>
    </row>
    <row r="98" spans="1:15" ht="11.25">
      <c r="A98" s="19"/>
      <c r="B98" s="57" t="s">
        <v>132</v>
      </c>
      <c r="C98" s="58"/>
      <c r="D98" s="20"/>
      <c r="E98" s="21"/>
      <c r="F98" s="29">
        <f>SUM(F82:F97)</f>
        <v>2253.5799999999995</v>
      </c>
      <c r="G98" s="22">
        <f>SUM(G82:G97)</f>
        <v>252.13</v>
      </c>
      <c r="H98" s="29">
        <f>SUM(H82:H97)</f>
        <v>99.97999999999999</v>
      </c>
      <c r="I98" s="22">
        <f>SUM(I82:I97)</f>
        <v>497.27</v>
      </c>
      <c r="J98" s="22">
        <f>SUM(J82:J97)</f>
        <v>2750.85</v>
      </c>
      <c r="K98" s="22"/>
      <c r="L98" s="49"/>
      <c r="M98" s="22"/>
      <c r="N98" s="22">
        <f>SUM(N82:N97)</f>
        <v>4447873</v>
      </c>
      <c r="O98" s="25"/>
    </row>
    <row r="99" spans="1:15" ht="11.25">
      <c r="A99" s="11"/>
      <c r="B99" s="11"/>
      <c r="C99" s="11"/>
      <c r="D99" s="11"/>
      <c r="E99" s="43" t="s">
        <v>136</v>
      </c>
      <c r="F99" s="11"/>
      <c r="G99" s="11"/>
      <c r="H99" s="11"/>
      <c r="I99" s="11"/>
      <c r="J99" s="11"/>
      <c r="K99" s="11"/>
      <c r="L99" s="50"/>
      <c r="M99" s="11"/>
      <c r="N99" s="11"/>
      <c r="O99" s="11"/>
    </row>
    <row r="100" spans="1:15" ht="45">
      <c r="A100" s="42">
        <v>74</v>
      </c>
      <c r="B100" s="12" t="s">
        <v>107</v>
      </c>
      <c r="C100" s="14" t="s">
        <v>137</v>
      </c>
      <c r="D100" s="31" t="s">
        <v>138</v>
      </c>
      <c r="E100" s="16">
        <v>6.3</v>
      </c>
      <c r="F100" s="16">
        <v>136.86</v>
      </c>
      <c r="G100" s="16"/>
      <c r="H100" s="17">
        <v>6.07</v>
      </c>
      <c r="I100" s="16">
        <v>30.2</v>
      </c>
      <c r="J100" s="16">
        <f aca="true" t="shared" si="3" ref="J100:J115">SUM(F100+I100)</f>
        <v>167.06</v>
      </c>
      <c r="K100" s="16"/>
      <c r="L100" s="48" t="s">
        <v>284</v>
      </c>
      <c r="M100" s="16">
        <v>1300</v>
      </c>
      <c r="N100" s="16">
        <f aca="true" t="shared" si="4" ref="N100:N114">M100*J100</f>
        <v>217178</v>
      </c>
      <c r="O100" s="12"/>
    </row>
    <row r="101" spans="1:15" ht="45">
      <c r="A101" s="42">
        <v>75</v>
      </c>
      <c r="B101" s="12" t="s">
        <v>107</v>
      </c>
      <c r="C101" s="14" t="s">
        <v>139</v>
      </c>
      <c r="D101" s="31" t="s">
        <v>140</v>
      </c>
      <c r="E101" s="16">
        <v>6.3</v>
      </c>
      <c r="F101" s="16">
        <v>175.32</v>
      </c>
      <c r="G101" s="16"/>
      <c r="H101" s="17">
        <v>7.78</v>
      </c>
      <c r="I101" s="16">
        <v>38.69</v>
      </c>
      <c r="J101" s="16">
        <f t="shared" si="3"/>
        <v>214.01</v>
      </c>
      <c r="K101" s="16"/>
      <c r="L101" s="48" t="s">
        <v>280</v>
      </c>
      <c r="M101" s="16">
        <v>1300</v>
      </c>
      <c r="N101" s="16">
        <f t="shared" si="4"/>
        <v>278213</v>
      </c>
      <c r="O101" s="12"/>
    </row>
    <row r="102" spans="1:15" ht="33.75">
      <c r="A102" s="42">
        <v>76</v>
      </c>
      <c r="B102" s="12" t="s">
        <v>107</v>
      </c>
      <c r="C102" s="14" t="s">
        <v>141</v>
      </c>
      <c r="D102" s="31" t="s">
        <v>109</v>
      </c>
      <c r="E102" s="16">
        <v>6.3</v>
      </c>
      <c r="F102" s="16">
        <v>81.38</v>
      </c>
      <c r="G102" s="16"/>
      <c r="H102" s="17">
        <v>3.61</v>
      </c>
      <c r="I102" s="16">
        <v>17.96</v>
      </c>
      <c r="J102" s="16">
        <f t="shared" si="3"/>
        <v>99.34</v>
      </c>
      <c r="K102" s="16"/>
      <c r="L102" s="48" t="s">
        <v>279</v>
      </c>
      <c r="M102" s="16">
        <v>1300</v>
      </c>
      <c r="N102" s="16">
        <f t="shared" si="4"/>
        <v>129142</v>
      </c>
      <c r="O102" s="12"/>
    </row>
    <row r="103" spans="1:15" ht="45">
      <c r="A103" s="42">
        <v>77</v>
      </c>
      <c r="B103" s="12" t="s">
        <v>115</v>
      </c>
      <c r="C103" s="14" t="s">
        <v>142</v>
      </c>
      <c r="D103" s="31" t="s">
        <v>138</v>
      </c>
      <c r="E103" s="16">
        <v>9.2</v>
      </c>
      <c r="F103" s="16">
        <v>136.86</v>
      </c>
      <c r="G103" s="16"/>
      <c r="H103" s="17">
        <v>6.07</v>
      </c>
      <c r="I103" s="16">
        <v>30.2</v>
      </c>
      <c r="J103" s="16">
        <f t="shared" si="3"/>
        <v>167.06</v>
      </c>
      <c r="K103" s="16"/>
      <c r="L103" s="48" t="s">
        <v>284</v>
      </c>
      <c r="M103" s="16">
        <v>1400</v>
      </c>
      <c r="N103" s="16">
        <f t="shared" si="4"/>
        <v>233884</v>
      </c>
      <c r="O103" s="12"/>
    </row>
    <row r="104" spans="1:15" ht="45">
      <c r="A104" s="42">
        <v>78</v>
      </c>
      <c r="B104" s="12" t="s">
        <v>115</v>
      </c>
      <c r="C104" s="14" t="s">
        <v>143</v>
      </c>
      <c r="D104" s="31" t="s">
        <v>140</v>
      </c>
      <c r="E104" s="16">
        <v>9.2</v>
      </c>
      <c r="F104" s="16">
        <v>175.32</v>
      </c>
      <c r="G104" s="16"/>
      <c r="H104" s="17">
        <v>7.78</v>
      </c>
      <c r="I104" s="16">
        <v>38.69</v>
      </c>
      <c r="J104" s="16">
        <f t="shared" si="3"/>
        <v>214.01</v>
      </c>
      <c r="K104" s="16"/>
      <c r="L104" s="48" t="s">
        <v>280</v>
      </c>
      <c r="M104" s="16">
        <v>1400</v>
      </c>
      <c r="N104" s="16">
        <f t="shared" si="4"/>
        <v>299614</v>
      </c>
      <c r="O104" s="12"/>
    </row>
    <row r="105" spans="1:15" ht="33.75">
      <c r="A105" s="42">
        <v>79</v>
      </c>
      <c r="B105" s="12" t="s">
        <v>115</v>
      </c>
      <c r="C105" s="14" t="s">
        <v>144</v>
      </c>
      <c r="D105" s="31" t="s">
        <v>109</v>
      </c>
      <c r="E105" s="16">
        <v>9.2</v>
      </c>
      <c r="F105" s="16">
        <v>81.38</v>
      </c>
      <c r="G105" s="16"/>
      <c r="H105" s="17">
        <v>3.61</v>
      </c>
      <c r="I105" s="16">
        <v>17.96</v>
      </c>
      <c r="J105" s="16">
        <f t="shared" si="3"/>
        <v>99.34</v>
      </c>
      <c r="K105" s="16"/>
      <c r="L105" s="48" t="s">
        <v>279</v>
      </c>
      <c r="M105" s="16">
        <v>1400</v>
      </c>
      <c r="N105" s="16">
        <f t="shared" si="4"/>
        <v>139076</v>
      </c>
      <c r="O105" s="12"/>
    </row>
    <row r="106" spans="1:15" ht="45">
      <c r="A106" s="42">
        <v>80</v>
      </c>
      <c r="B106" s="12" t="s">
        <v>118</v>
      </c>
      <c r="C106" s="14" t="s">
        <v>145</v>
      </c>
      <c r="D106" s="31" t="s">
        <v>138</v>
      </c>
      <c r="E106" s="16">
        <v>12</v>
      </c>
      <c r="F106" s="16">
        <v>136.86</v>
      </c>
      <c r="G106" s="16"/>
      <c r="H106" s="17">
        <v>6.07</v>
      </c>
      <c r="I106" s="16">
        <v>30.2</v>
      </c>
      <c r="J106" s="16">
        <f t="shared" si="3"/>
        <v>167.06</v>
      </c>
      <c r="K106" s="16"/>
      <c r="L106" s="48" t="s">
        <v>284</v>
      </c>
      <c r="M106" s="16">
        <v>1500</v>
      </c>
      <c r="N106" s="16">
        <f t="shared" si="4"/>
        <v>250590</v>
      </c>
      <c r="O106" s="16" t="s">
        <v>159</v>
      </c>
    </row>
    <row r="107" spans="1:15" ht="45">
      <c r="A107" s="42">
        <v>81</v>
      </c>
      <c r="B107" s="12" t="s">
        <v>118</v>
      </c>
      <c r="C107" s="14" t="s">
        <v>146</v>
      </c>
      <c r="D107" s="31" t="s">
        <v>140</v>
      </c>
      <c r="E107" s="16">
        <v>12</v>
      </c>
      <c r="F107" s="16">
        <v>175.32</v>
      </c>
      <c r="G107" s="16"/>
      <c r="H107" s="17">
        <v>7.78</v>
      </c>
      <c r="I107" s="16">
        <v>38.69</v>
      </c>
      <c r="J107" s="16">
        <f t="shared" si="3"/>
        <v>214.01</v>
      </c>
      <c r="K107" s="16"/>
      <c r="L107" s="48" t="s">
        <v>280</v>
      </c>
      <c r="M107" s="16">
        <v>1500</v>
      </c>
      <c r="N107" s="16">
        <f t="shared" si="4"/>
        <v>321015</v>
      </c>
      <c r="O107" s="12"/>
    </row>
    <row r="108" spans="1:15" ht="33.75">
      <c r="A108" s="42">
        <v>82</v>
      </c>
      <c r="B108" s="12" t="s">
        <v>118</v>
      </c>
      <c r="C108" s="14" t="s">
        <v>147</v>
      </c>
      <c r="D108" s="31" t="s">
        <v>109</v>
      </c>
      <c r="E108" s="16">
        <v>12</v>
      </c>
      <c r="F108" s="16">
        <v>81.38</v>
      </c>
      <c r="G108" s="16"/>
      <c r="H108" s="17">
        <v>3.61</v>
      </c>
      <c r="I108" s="16">
        <v>17.96</v>
      </c>
      <c r="J108" s="16">
        <f t="shared" si="3"/>
        <v>99.34</v>
      </c>
      <c r="K108" s="16"/>
      <c r="L108" s="48" t="s">
        <v>279</v>
      </c>
      <c r="M108" s="16">
        <v>1500</v>
      </c>
      <c r="N108" s="16">
        <f t="shared" si="4"/>
        <v>149010</v>
      </c>
      <c r="O108" s="12"/>
    </row>
    <row r="109" spans="1:15" ht="45">
      <c r="A109" s="42">
        <v>83</v>
      </c>
      <c r="B109" s="12" t="s">
        <v>120</v>
      </c>
      <c r="C109" s="14" t="s">
        <v>148</v>
      </c>
      <c r="D109" s="31" t="s">
        <v>138</v>
      </c>
      <c r="E109" s="16">
        <v>14.85</v>
      </c>
      <c r="F109" s="16">
        <v>136.86</v>
      </c>
      <c r="G109" s="16"/>
      <c r="H109" s="17">
        <v>6.07</v>
      </c>
      <c r="I109" s="16">
        <v>30.2</v>
      </c>
      <c r="J109" s="16">
        <f t="shared" si="3"/>
        <v>167.06</v>
      </c>
      <c r="K109" s="16"/>
      <c r="L109" s="48" t="s">
        <v>284</v>
      </c>
      <c r="M109" s="16">
        <v>1600</v>
      </c>
      <c r="N109" s="16">
        <f t="shared" si="4"/>
        <v>267296</v>
      </c>
      <c r="O109" s="12"/>
    </row>
    <row r="110" spans="1:15" ht="45">
      <c r="A110" s="42">
        <v>84</v>
      </c>
      <c r="B110" s="12" t="s">
        <v>120</v>
      </c>
      <c r="C110" s="14" t="s">
        <v>149</v>
      </c>
      <c r="D110" s="31" t="s">
        <v>140</v>
      </c>
      <c r="E110" s="16">
        <v>14.85</v>
      </c>
      <c r="F110" s="16">
        <v>175.32</v>
      </c>
      <c r="G110" s="16"/>
      <c r="H110" s="17">
        <v>7.78</v>
      </c>
      <c r="I110" s="16">
        <v>38.69</v>
      </c>
      <c r="J110" s="16">
        <f t="shared" si="3"/>
        <v>214.01</v>
      </c>
      <c r="K110" s="16"/>
      <c r="L110" s="48" t="s">
        <v>280</v>
      </c>
      <c r="M110" s="16">
        <v>1600</v>
      </c>
      <c r="N110" s="16">
        <f t="shared" si="4"/>
        <v>342416</v>
      </c>
      <c r="O110" s="12"/>
    </row>
    <row r="111" spans="1:15" ht="33.75">
      <c r="A111" s="42">
        <v>85</v>
      </c>
      <c r="B111" s="12" t="s">
        <v>120</v>
      </c>
      <c r="C111" s="14" t="s">
        <v>150</v>
      </c>
      <c r="D111" s="31" t="s">
        <v>109</v>
      </c>
      <c r="E111" s="16">
        <v>14.85</v>
      </c>
      <c r="F111" s="16">
        <v>81.38</v>
      </c>
      <c r="G111" s="16"/>
      <c r="H111" s="17">
        <v>3.61</v>
      </c>
      <c r="I111" s="16">
        <v>17.96</v>
      </c>
      <c r="J111" s="16">
        <f t="shared" si="3"/>
        <v>99.34</v>
      </c>
      <c r="K111" s="16"/>
      <c r="L111" s="48" t="s">
        <v>279</v>
      </c>
      <c r="M111" s="16">
        <v>1600</v>
      </c>
      <c r="N111" s="16">
        <f t="shared" si="4"/>
        <v>158944</v>
      </c>
      <c r="O111" s="12"/>
    </row>
    <row r="112" spans="1:15" ht="45">
      <c r="A112" s="42">
        <v>86</v>
      </c>
      <c r="B112" s="12" t="s">
        <v>126</v>
      </c>
      <c r="C112" s="14" t="s">
        <v>151</v>
      </c>
      <c r="D112" s="31" t="s">
        <v>138</v>
      </c>
      <c r="E112" s="16">
        <v>17.7</v>
      </c>
      <c r="F112" s="16">
        <v>136.86</v>
      </c>
      <c r="G112" s="16"/>
      <c r="H112" s="17">
        <v>6.07</v>
      </c>
      <c r="I112" s="16">
        <v>30.2</v>
      </c>
      <c r="J112" s="16">
        <f t="shared" si="3"/>
        <v>167.06</v>
      </c>
      <c r="K112" s="16"/>
      <c r="L112" s="48" t="s">
        <v>284</v>
      </c>
      <c r="M112" s="16">
        <v>1700</v>
      </c>
      <c r="N112" s="16">
        <f t="shared" si="4"/>
        <v>284002</v>
      </c>
      <c r="O112" s="16" t="s">
        <v>159</v>
      </c>
    </row>
    <row r="113" spans="1:15" ht="45">
      <c r="A113" s="42">
        <v>87</v>
      </c>
      <c r="B113" s="12" t="s">
        <v>126</v>
      </c>
      <c r="C113" s="14" t="s">
        <v>152</v>
      </c>
      <c r="D113" s="31" t="s">
        <v>140</v>
      </c>
      <c r="E113" s="16">
        <v>17.7</v>
      </c>
      <c r="F113" s="16">
        <v>175.32</v>
      </c>
      <c r="G113" s="16"/>
      <c r="H113" s="17">
        <v>7.78</v>
      </c>
      <c r="I113" s="16">
        <v>38.69</v>
      </c>
      <c r="J113" s="16">
        <f t="shared" si="3"/>
        <v>214.01</v>
      </c>
      <c r="K113" s="16"/>
      <c r="L113" s="48" t="s">
        <v>280</v>
      </c>
      <c r="M113" s="16">
        <v>1700</v>
      </c>
      <c r="N113" s="16">
        <f t="shared" si="4"/>
        <v>363817</v>
      </c>
      <c r="O113" s="12"/>
    </row>
    <row r="114" spans="1:15" ht="33.75">
      <c r="A114" s="42">
        <v>88</v>
      </c>
      <c r="B114" s="12" t="s">
        <v>126</v>
      </c>
      <c r="C114" s="14" t="s">
        <v>153</v>
      </c>
      <c r="D114" s="31" t="s">
        <v>109</v>
      </c>
      <c r="E114" s="16">
        <v>17.7</v>
      </c>
      <c r="F114" s="16">
        <v>81.38</v>
      </c>
      <c r="G114" s="16"/>
      <c r="H114" s="17">
        <v>3.61</v>
      </c>
      <c r="I114" s="16">
        <v>17.96</v>
      </c>
      <c r="J114" s="16">
        <f t="shared" si="3"/>
        <v>99.34</v>
      </c>
      <c r="K114" s="16"/>
      <c r="L114" s="48" t="s">
        <v>279</v>
      </c>
      <c r="M114" s="16">
        <v>1700</v>
      </c>
      <c r="N114" s="16">
        <f t="shared" si="4"/>
        <v>168878</v>
      </c>
      <c r="O114" s="16" t="s">
        <v>159</v>
      </c>
    </row>
    <row r="115" spans="1:15" ht="56.25">
      <c r="A115" s="42">
        <v>89</v>
      </c>
      <c r="B115" s="12" t="s">
        <v>130</v>
      </c>
      <c r="C115" s="14" t="s">
        <v>154</v>
      </c>
      <c r="D115" s="32" t="s">
        <v>155</v>
      </c>
      <c r="E115" s="31">
        <v>20.55</v>
      </c>
      <c r="F115" s="16">
        <v>555.36</v>
      </c>
      <c r="G115" s="16">
        <v>13.4</v>
      </c>
      <c r="H115" s="17">
        <v>24.64</v>
      </c>
      <c r="I115" s="16">
        <v>122.54</v>
      </c>
      <c r="J115" s="16">
        <f t="shared" si="3"/>
        <v>677.9</v>
      </c>
      <c r="K115" s="16"/>
      <c r="L115" s="48" t="s">
        <v>285</v>
      </c>
      <c r="M115" s="16">
        <v>1700</v>
      </c>
      <c r="N115" s="16">
        <f>J115*1700+G116*1000+G115*1000</f>
        <v>1661320</v>
      </c>
      <c r="O115" s="16" t="s">
        <v>159</v>
      </c>
    </row>
    <row r="116" spans="1:15" ht="33.75">
      <c r="A116" s="42"/>
      <c r="B116" s="40"/>
      <c r="C116" s="41"/>
      <c r="D116" s="2" t="s">
        <v>156</v>
      </c>
      <c r="E116" s="31">
        <v>23.7</v>
      </c>
      <c r="F116" s="16"/>
      <c r="G116" s="16">
        <v>495.49</v>
      </c>
      <c r="H116" s="17"/>
      <c r="I116" s="16"/>
      <c r="J116" s="16"/>
      <c r="K116" s="16"/>
      <c r="L116" s="48"/>
      <c r="M116" s="16"/>
      <c r="N116" s="16"/>
      <c r="O116" s="12"/>
    </row>
    <row r="117" spans="1:15" ht="12" thickBot="1">
      <c r="A117" s="19"/>
      <c r="B117" s="57" t="s">
        <v>132</v>
      </c>
      <c r="C117" s="58"/>
      <c r="D117" s="20"/>
      <c r="E117" s="21"/>
      <c r="F117" s="29">
        <f>SUM(F100:F116)</f>
        <v>2523.16</v>
      </c>
      <c r="G117" s="22">
        <f>SUM(G100:G116)</f>
        <v>508.89</v>
      </c>
      <c r="H117" s="29">
        <f>SUM(H100:H116)</f>
        <v>111.94</v>
      </c>
      <c r="I117" s="22">
        <f>SUM(I100:I116)</f>
        <v>556.79</v>
      </c>
      <c r="J117" s="22">
        <f>SUM(J100:J116)</f>
        <v>3079.9500000000003</v>
      </c>
      <c r="K117" s="22"/>
      <c r="L117" s="49"/>
      <c r="M117" s="22"/>
      <c r="N117" s="22">
        <f>SUM(N100:N116)</f>
        <v>5264395</v>
      </c>
      <c r="O117" s="25"/>
    </row>
    <row r="118" spans="1:15" ht="12.75" thickBot="1" thickTop="1">
      <c r="A118" s="36" t="s">
        <v>17</v>
      </c>
      <c r="B118" s="34"/>
      <c r="C118" s="34"/>
      <c r="D118" s="35"/>
      <c r="E118" s="35"/>
      <c r="F118" s="35">
        <f>F10+F60+F74+F80+F98+F117</f>
        <v>7213.23</v>
      </c>
      <c r="G118" s="35">
        <f>G10+G60+G74+G80+G98+G117</f>
        <v>852.53</v>
      </c>
      <c r="H118" s="35"/>
      <c r="I118" s="35">
        <f>I10+I60+I74+I80+I98+I117</f>
        <v>2083.5600000000004</v>
      </c>
      <c r="J118" s="35">
        <f>J10+J60+J74+J80+J98+J117</f>
        <v>9296.79</v>
      </c>
      <c r="K118" s="35"/>
      <c r="L118" s="51"/>
      <c r="M118" s="35"/>
      <c r="N118" s="35">
        <f>N10+N60+N74+N80+N98+N117</f>
        <v>14646625</v>
      </c>
      <c r="O118" s="35"/>
    </row>
    <row r="119" spans="1:15" ht="12" thickTop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52"/>
      <c r="M119" s="30"/>
      <c r="N119" s="30"/>
      <c r="O119" s="30"/>
    </row>
    <row r="120" spans="1:15" ht="11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52"/>
      <c r="M120" s="30"/>
      <c r="N120" s="30"/>
      <c r="O120" s="30"/>
    </row>
    <row r="121" spans="1:15" ht="11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52"/>
      <c r="M121" s="30"/>
      <c r="N121" s="30"/>
      <c r="O121" s="30"/>
    </row>
    <row r="122" spans="1:15" ht="11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52"/>
      <c r="M122" s="30"/>
      <c r="N122" s="30"/>
      <c r="O122" s="30"/>
    </row>
    <row r="123" spans="1:15" ht="11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52"/>
      <c r="M123" s="30"/>
      <c r="N123" s="30"/>
      <c r="O123" s="30"/>
    </row>
    <row r="124" spans="1:15" ht="11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52"/>
      <c r="M124" s="30"/>
      <c r="N124" s="30"/>
      <c r="O124" s="30"/>
    </row>
    <row r="125" spans="1:15" ht="11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52"/>
      <c r="M125" s="30"/>
      <c r="N125" s="30"/>
      <c r="O125" s="30"/>
    </row>
    <row r="126" spans="1:15" ht="11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52"/>
      <c r="M126" s="30"/>
      <c r="N126" s="30"/>
      <c r="O126" s="30"/>
    </row>
    <row r="127" spans="1:15" ht="11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52"/>
      <c r="M127" s="30"/>
      <c r="N127" s="30"/>
      <c r="O127" s="30"/>
    </row>
    <row r="128" spans="1:15" ht="11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52"/>
      <c r="M128" s="30"/>
      <c r="N128" s="30"/>
      <c r="O128" s="30"/>
    </row>
    <row r="129" spans="1:15" ht="11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52"/>
      <c r="M129" s="30"/>
      <c r="N129" s="30"/>
      <c r="O129" s="30"/>
    </row>
    <row r="130" spans="1:15" ht="11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52"/>
      <c r="M130" s="30"/>
      <c r="N130" s="30"/>
      <c r="O130" s="30"/>
    </row>
    <row r="131" spans="1:15" ht="11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52"/>
      <c r="M131" s="30"/>
      <c r="N131" s="30"/>
      <c r="O131" s="30"/>
    </row>
    <row r="132" spans="1:15" ht="11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52"/>
      <c r="M132" s="30"/>
      <c r="N132" s="30"/>
      <c r="O132" s="30"/>
    </row>
    <row r="133" spans="1:15" ht="11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52"/>
      <c r="M133" s="30"/>
      <c r="N133" s="30"/>
      <c r="O133" s="30"/>
    </row>
    <row r="134" spans="1:15" ht="11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52"/>
      <c r="M134" s="30"/>
      <c r="N134" s="30"/>
      <c r="O134" s="30"/>
    </row>
    <row r="135" spans="1:15" ht="11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52"/>
      <c r="M135" s="30"/>
      <c r="N135" s="30"/>
      <c r="O135" s="30"/>
    </row>
    <row r="136" spans="1:15" ht="11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52"/>
      <c r="M136" s="30"/>
      <c r="N136" s="30"/>
      <c r="O136" s="30"/>
    </row>
    <row r="137" spans="1:15" ht="11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52"/>
      <c r="M137" s="30"/>
      <c r="N137" s="30"/>
      <c r="O137" s="30"/>
    </row>
    <row r="138" spans="1:15" ht="11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52"/>
      <c r="M138" s="30"/>
      <c r="N138" s="30"/>
      <c r="O138" s="30"/>
    </row>
    <row r="139" spans="1:15" ht="11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52"/>
      <c r="M139" s="30"/>
      <c r="N139" s="30"/>
      <c r="O139" s="30"/>
    </row>
    <row r="140" spans="1:15" ht="11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52"/>
      <c r="M140" s="30"/>
      <c r="N140" s="30"/>
      <c r="O140" s="30"/>
    </row>
    <row r="141" spans="1:15" ht="11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52"/>
      <c r="M141" s="30"/>
      <c r="N141" s="30"/>
      <c r="O141" s="30"/>
    </row>
    <row r="142" spans="1:15" ht="11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52"/>
      <c r="M142" s="30"/>
      <c r="N142" s="30"/>
      <c r="O142" s="30"/>
    </row>
    <row r="143" spans="1:15" ht="11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52"/>
      <c r="M143" s="30"/>
      <c r="N143" s="30"/>
      <c r="O143" s="30"/>
    </row>
    <row r="144" spans="1:15" ht="11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52"/>
      <c r="M144" s="30"/>
      <c r="N144" s="30"/>
      <c r="O144" s="30"/>
    </row>
    <row r="145" spans="1:15" ht="11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52"/>
      <c r="M145" s="30"/>
      <c r="N145" s="30"/>
      <c r="O145" s="30"/>
    </row>
    <row r="146" spans="1:15" ht="11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52"/>
      <c r="M146" s="30"/>
      <c r="N146" s="30"/>
      <c r="O146" s="30"/>
    </row>
    <row r="147" spans="1:15" ht="11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52"/>
      <c r="M147" s="30"/>
      <c r="N147" s="30"/>
      <c r="O147" s="30"/>
    </row>
    <row r="148" spans="1:15" ht="11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52"/>
      <c r="M148" s="30"/>
      <c r="N148" s="30"/>
      <c r="O148" s="30"/>
    </row>
    <row r="149" spans="1:15" ht="11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52"/>
      <c r="M149" s="30"/>
      <c r="N149" s="30"/>
      <c r="O149" s="30"/>
    </row>
    <row r="150" spans="1:15" ht="11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52"/>
      <c r="M150" s="30"/>
      <c r="N150" s="30"/>
      <c r="O150" s="30"/>
    </row>
    <row r="151" spans="1:15" ht="11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52"/>
      <c r="M151" s="30"/>
      <c r="N151" s="30"/>
      <c r="O151" s="30"/>
    </row>
    <row r="152" spans="1:15" ht="11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52"/>
      <c r="M152" s="30"/>
      <c r="N152" s="30"/>
      <c r="O152" s="30"/>
    </row>
    <row r="153" spans="1:15" ht="11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52"/>
      <c r="M153" s="30"/>
      <c r="N153" s="30"/>
      <c r="O153" s="30"/>
    </row>
    <row r="154" spans="1:15" ht="11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52"/>
      <c r="M154" s="30"/>
      <c r="N154" s="30"/>
      <c r="O154" s="30"/>
    </row>
    <row r="155" spans="1:15" ht="11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52"/>
      <c r="M155" s="30"/>
      <c r="N155" s="30"/>
      <c r="O155" s="30"/>
    </row>
    <row r="156" spans="1:15" ht="11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52"/>
      <c r="M156" s="30"/>
      <c r="N156" s="30"/>
      <c r="O156" s="30"/>
    </row>
    <row r="157" spans="1:15" ht="11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52"/>
      <c r="M157" s="30"/>
      <c r="N157" s="30"/>
      <c r="O157" s="30"/>
    </row>
    <row r="158" spans="1:15" ht="11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52"/>
      <c r="M158" s="30"/>
      <c r="N158" s="30"/>
      <c r="O158" s="30"/>
    </row>
    <row r="159" spans="1:15" ht="11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52"/>
      <c r="M159" s="30"/>
      <c r="N159" s="30"/>
      <c r="O159" s="30"/>
    </row>
    <row r="160" spans="1:15" ht="11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52"/>
      <c r="M160" s="30"/>
      <c r="N160" s="30"/>
      <c r="O160" s="30"/>
    </row>
    <row r="161" spans="1:15" ht="11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52"/>
      <c r="M161" s="30"/>
      <c r="N161" s="30"/>
      <c r="O161" s="30"/>
    </row>
    <row r="162" spans="1:15" ht="11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52"/>
      <c r="M162" s="30"/>
      <c r="N162" s="30"/>
      <c r="O162" s="30"/>
    </row>
    <row r="163" spans="1:15" ht="11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52"/>
      <c r="M163" s="30"/>
      <c r="N163" s="30"/>
      <c r="O163" s="30"/>
    </row>
    <row r="164" spans="1:15" ht="11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52"/>
      <c r="M164" s="30"/>
      <c r="N164" s="30"/>
      <c r="O164" s="30"/>
    </row>
    <row r="165" spans="1:15" ht="11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52"/>
      <c r="M165" s="30"/>
      <c r="N165" s="30"/>
      <c r="O165" s="30"/>
    </row>
    <row r="166" spans="1:15" ht="11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52"/>
      <c r="M166" s="30"/>
      <c r="N166" s="30"/>
      <c r="O166" s="30"/>
    </row>
    <row r="167" spans="1:15" ht="11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52"/>
      <c r="M167" s="30"/>
      <c r="N167" s="30"/>
      <c r="O167" s="30"/>
    </row>
    <row r="168" spans="1:15" ht="11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52"/>
      <c r="M168" s="30"/>
      <c r="N168" s="30"/>
      <c r="O168" s="30"/>
    </row>
    <row r="169" spans="1:15" ht="11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52"/>
      <c r="M169" s="30"/>
      <c r="N169" s="30"/>
      <c r="O169" s="30"/>
    </row>
    <row r="170" spans="1:15" ht="11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52"/>
      <c r="M170" s="30"/>
      <c r="N170" s="30"/>
      <c r="O170" s="30"/>
    </row>
    <row r="171" spans="1:15" ht="11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52"/>
      <c r="M171" s="30"/>
      <c r="N171" s="30"/>
      <c r="O171" s="30"/>
    </row>
    <row r="172" spans="1:15" ht="11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52"/>
      <c r="M172" s="30"/>
      <c r="N172" s="30"/>
      <c r="O172" s="30"/>
    </row>
    <row r="173" spans="1:15" ht="11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52"/>
      <c r="M173" s="30"/>
      <c r="N173" s="30"/>
      <c r="O173" s="30"/>
    </row>
    <row r="174" spans="1:15" ht="11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52"/>
      <c r="M174" s="30"/>
      <c r="N174" s="30"/>
      <c r="O174" s="30"/>
    </row>
    <row r="175" spans="1:15" ht="11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52"/>
      <c r="M175" s="30"/>
      <c r="N175" s="30"/>
      <c r="O175" s="30"/>
    </row>
    <row r="176" spans="1:15" ht="11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52"/>
      <c r="M176" s="30"/>
      <c r="N176" s="30"/>
      <c r="O176" s="30"/>
    </row>
    <row r="177" spans="1:15" ht="11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52"/>
      <c r="M177" s="30"/>
      <c r="N177" s="30"/>
      <c r="O177" s="30"/>
    </row>
    <row r="178" spans="1:15" ht="11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52"/>
      <c r="M178" s="30"/>
      <c r="N178" s="30"/>
      <c r="O178" s="30"/>
    </row>
    <row r="179" spans="1:15" ht="11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52"/>
      <c r="M179" s="30"/>
      <c r="N179" s="30"/>
      <c r="O179" s="30"/>
    </row>
    <row r="180" spans="1:15" ht="11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52"/>
      <c r="M180" s="30"/>
      <c r="N180" s="30"/>
      <c r="O180" s="30"/>
    </row>
    <row r="181" spans="1:15" ht="11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52"/>
      <c r="M181" s="30"/>
      <c r="N181" s="30"/>
      <c r="O181" s="30"/>
    </row>
    <row r="182" spans="1:15" ht="11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52"/>
      <c r="M182" s="30"/>
      <c r="N182" s="30"/>
      <c r="O182" s="30"/>
    </row>
    <row r="183" spans="1:15" ht="11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52"/>
      <c r="M183" s="30"/>
      <c r="N183" s="30"/>
      <c r="O183" s="30"/>
    </row>
    <row r="184" spans="1:15" ht="11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52"/>
      <c r="M184" s="30"/>
      <c r="N184" s="30"/>
      <c r="O184" s="30"/>
    </row>
    <row r="185" spans="1:15" ht="11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52"/>
      <c r="M185" s="30"/>
      <c r="N185" s="30"/>
      <c r="O185" s="30"/>
    </row>
    <row r="186" spans="1:15" ht="11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52"/>
      <c r="M186" s="30"/>
      <c r="N186" s="30"/>
      <c r="O186" s="30"/>
    </row>
    <row r="187" spans="1:15" ht="11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52"/>
      <c r="M187" s="30"/>
      <c r="N187" s="30"/>
      <c r="O187" s="30"/>
    </row>
    <row r="188" spans="1:15" ht="11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52"/>
      <c r="M188" s="30"/>
      <c r="N188" s="30"/>
      <c r="O188" s="30"/>
    </row>
    <row r="189" spans="1:15" ht="11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52"/>
      <c r="M189" s="30"/>
      <c r="N189" s="30"/>
      <c r="O189" s="30"/>
    </row>
    <row r="190" spans="1:15" ht="11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52"/>
      <c r="M190" s="30"/>
      <c r="N190" s="30"/>
      <c r="O190" s="30"/>
    </row>
    <row r="191" spans="1:15" ht="11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52"/>
      <c r="M191" s="30"/>
      <c r="N191" s="30"/>
      <c r="O191" s="30"/>
    </row>
    <row r="192" spans="1:15" ht="11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52"/>
      <c r="M192" s="30"/>
      <c r="N192" s="30"/>
      <c r="O192" s="30"/>
    </row>
    <row r="193" spans="1:15" ht="11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52"/>
      <c r="M193" s="30"/>
      <c r="N193" s="30"/>
      <c r="O193" s="30"/>
    </row>
    <row r="194" spans="1:15" ht="11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52"/>
      <c r="M194" s="30"/>
      <c r="N194" s="30"/>
      <c r="O194" s="30"/>
    </row>
    <row r="195" spans="1:15" ht="11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52"/>
      <c r="M195" s="30"/>
      <c r="N195" s="30"/>
      <c r="O195" s="30"/>
    </row>
    <row r="196" spans="1:15" ht="11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52"/>
      <c r="M196" s="30"/>
      <c r="N196" s="30"/>
      <c r="O196" s="30"/>
    </row>
    <row r="197" spans="1:15" ht="11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52"/>
      <c r="M197" s="30"/>
      <c r="N197" s="30"/>
      <c r="O197" s="30"/>
    </row>
    <row r="198" spans="1:15" ht="11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52"/>
      <c r="M198" s="30"/>
      <c r="N198" s="30"/>
      <c r="O198" s="30"/>
    </row>
    <row r="199" spans="1:15" ht="11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52"/>
      <c r="M199" s="30"/>
      <c r="N199" s="30"/>
      <c r="O199" s="30"/>
    </row>
    <row r="200" spans="1:15" ht="11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52"/>
      <c r="M200" s="30"/>
      <c r="N200" s="30"/>
      <c r="O200" s="30"/>
    </row>
    <row r="201" spans="1:15" ht="11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52"/>
      <c r="M201" s="30"/>
      <c r="N201" s="30"/>
      <c r="O201" s="30"/>
    </row>
    <row r="202" spans="1:15" ht="11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52"/>
      <c r="M202" s="30"/>
      <c r="N202" s="30"/>
      <c r="O202" s="30"/>
    </row>
    <row r="203" spans="1:15" ht="11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52"/>
      <c r="M203" s="30"/>
      <c r="N203" s="30"/>
      <c r="O203" s="30"/>
    </row>
    <row r="204" spans="1:15" ht="11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52"/>
      <c r="M204" s="30"/>
      <c r="N204" s="30"/>
      <c r="O204" s="30"/>
    </row>
    <row r="205" spans="1:15" ht="11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52"/>
      <c r="M205" s="30"/>
      <c r="N205" s="30"/>
      <c r="O205" s="30"/>
    </row>
    <row r="206" spans="1:15" ht="11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52"/>
      <c r="M206" s="30"/>
      <c r="N206" s="30"/>
      <c r="O206" s="30"/>
    </row>
    <row r="207" spans="1:15" ht="11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52"/>
      <c r="M207" s="30"/>
      <c r="N207" s="30"/>
      <c r="O207" s="30"/>
    </row>
    <row r="208" spans="1:15" ht="11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52"/>
      <c r="M208" s="30"/>
      <c r="N208" s="30"/>
      <c r="O208" s="30"/>
    </row>
    <row r="209" spans="1:15" ht="11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52"/>
      <c r="M209" s="30"/>
      <c r="N209" s="30"/>
      <c r="O209" s="30"/>
    </row>
    <row r="210" spans="1:15" ht="11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52"/>
      <c r="M210" s="30"/>
      <c r="N210" s="30"/>
      <c r="O210" s="30"/>
    </row>
    <row r="211" spans="1:15" ht="11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52"/>
      <c r="M211" s="30"/>
      <c r="N211" s="30"/>
      <c r="O211" s="30"/>
    </row>
    <row r="212" spans="1:15" ht="11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52"/>
      <c r="M212" s="30"/>
      <c r="N212" s="30"/>
      <c r="O212" s="30"/>
    </row>
    <row r="213" spans="1:15" ht="11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52"/>
      <c r="M213" s="30"/>
      <c r="N213" s="30"/>
      <c r="O213" s="30"/>
    </row>
    <row r="214" spans="1:15" ht="11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52"/>
      <c r="M214" s="30"/>
      <c r="N214" s="30"/>
      <c r="O214" s="30"/>
    </row>
    <row r="215" spans="1:15" ht="11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52"/>
      <c r="M215" s="30"/>
      <c r="N215" s="30"/>
      <c r="O215" s="30"/>
    </row>
    <row r="216" spans="1:15" ht="11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52"/>
      <c r="M216" s="30"/>
      <c r="N216" s="30"/>
      <c r="O216" s="30"/>
    </row>
    <row r="217" spans="1:15" ht="11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52"/>
      <c r="M217" s="30"/>
      <c r="N217" s="30"/>
      <c r="O217" s="30"/>
    </row>
    <row r="218" spans="1:15" ht="11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52"/>
      <c r="M218" s="30"/>
      <c r="N218" s="30"/>
      <c r="O218" s="30"/>
    </row>
    <row r="219" spans="1:15" ht="11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52"/>
      <c r="M219" s="30"/>
      <c r="N219" s="30"/>
      <c r="O219" s="30"/>
    </row>
    <row r="220" spans="1:15" ht="11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52"/>
      <c r="M220" s="30"/>
      <c r="N220" s="30"/>
      <c r="O220" s="30"/>
    </row>
    <row r="221" spans="1:15" ht="11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52"/>
      <c r="M221" s="30"/>
      <c r="N221" s="30"/>
      <c r="O221" s="30"/>
    </row>
    <row r="222" spans="1:15" ht="11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52"/>
      <c r="M222" s="30"/>
      <c r="N222" s="30"/>
      <c r="O222" s="30"/>
    </row>
    <row r="223" spans="1:15" ht="11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52"/>
      <c r="M223" s="30"/>
      <c r="N223" s="30"/>
      <c r="O223" s="30"/>
    </row>
    <row r="224" spans="1:15" ht="11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52"/>
      <c r="M224" s="30"/>
      <c r="N224" s="30"/>
      <c r="O224" s="30"/>
    </row>
    <row r="225" spans="1:15" ht="11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52"/>
      <c r="M225" s="30"/>
      <c r="N225" s="30"/>
      <c r="O225" s="30"/>
    </row>
    <row r="226" spans="1:15" ht="11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52"/>
      <c r="M226" s="30"/>
      <c r="N226" s="30"/>
      <c r="O226" s="30"/>
    </row>
    <row r="227" spans="1:15" ht="11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52"/>
      <c r="M227" s="30"/>
      <c r="N227" s="30"/>
      <c r="O227" s="30"/>
    </row>
    <row r="228" spans="1:15" ht="11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52"/>
      <c r="M228" s="30"/>
      <c r="N228" s="30"/>
      <c r="O228" s="30"/>
    </row>
    <row r="229" spans="1:15" ht="11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52"/>
      <c r="M229" s="30"/>
      <c r="N229" s="30"/>
      <c r="O229" s="30"/>
    </row>
    <row r="230" spans="1:15" ht="11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52"/>
      <c r="M230" s="30"/>
      <c r="N230" s="30"/>
      <c r="O230" s="30"/>
    </row>
    <row r="231" spans="1:15" ht="11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52"/>
      <c r="M231" s="30"/>
      <c r="N231" s="30"/>
      <c r="O231" s="30"/>
    </row>
    <row r="232" spans="1:15" ht="11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52"/>
      <c r="M232" s="30"/>
      <c r="N232" s="30"/>
      <c r="O232" s="30"/>
    </row>
    <row r="233" spans="1:15" ht="11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52"/>
      <c r="M233" s="30"/>
      <c r="N233" s="30"/>
      <c r="O233" s="30"/>
    </row>
    <row r="234" spans="1:15" ht="11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52"/>
      <c r="M234" s="30"/>
      <c r="N234" s="30"/>
      <c r="O234" s="30"/>
    </row>
    <row r="235" spans="1:15" ht="11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52"/>
      <c r="M235" s="30"/>
      <c r="N235" s="30"/>
      <c r="O235" s="30"/>
    </row>
    <row r="236" spans="1:15" ht="11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52"/>
      <c r="M236" s="30"/>
      <c r="N236" s="30"/>
      <c r="O236" s="30"/>
    </row>
    <row r="237" spans="1:15" ht="11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52"/>
      <c r="M237" s="30"/>
      <c r="N237" s="30"/>
      <c r="O237" s="30"/>
    </row>
    <row r="238" spans="1:15" ht="11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52"/>
      <c r="M238" s="30"/>
      <c r="N238" s="30"/>
      <c r="O238" s="30"/>
    </row>
    <row r="239" spans="1:15" ht="11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52"/>
      <c r="M239" s="30"/>
      <c r="N239" s="30"/>
      <c r="O239" s="30"/>
    </row>
    <row r="240" spans="1:15" ht="11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52"/>
      <c r="M240" s="30"/>
      <c r="N240" s="30"/>
      <c r="O240" s="30"/>
    </row>
    <row r="241" spans="1:15" ht="11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52"/>
      <c r="M241" s="30"/>
      <c r="N241" s="30"/>
      <c r="O241" s="30"/>
    </row>
    <row r="242" spans="1:15" ht="11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52"/>
      <c r="M242" s="30"/>
      <c r="N242" s="30"/>
      <c r="O242" s="30"/>
    </row>
    <row r="243" spans="1:15" ht="11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52"/>
      <c r="M243" s="30"/>
      <c r="N243" s="30"/>
      <c r="O243" s="30"/>
    </row>
    <row r="244" spans="1:15" ht="11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52"/>
      <c r="M244" s="30"/>
      <c r="N244" s="30"/>
      <c r="O244" s="30"/>
    </row>
    <row r="245" spans="1:15" ht="11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52"/>
      <c r="M245" s="30"/>
      <c r="N245" s="30"/>
      <c r="O245" s="30"/>
    </row>
    <row r="246" spans="1:15" ht="11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52"/>
      <c r="M246" s="30"/>
      <c r="N246" s="30"/>
      <c r="O246" s="30"/>
    </row>
    <row r="247" spans="1:15" ht="11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52"/>
      <c r="M247" s="30"/>
      <c r="N247" s="30"/>
      <c r="O247" s="30"/>
    </row>
    <row r="248" spans="1:15" ht="11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52"/>
      <c r="M248" s="30"/>
      <c r="N248" s="30"/>
      <c r="O248" s="30"/>
    </row>
    <row r="249" spans="1:15" ht="11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52"/>
      <c r="M249" s="30"/>
      <c r="N249" s="30"/>
      <c r="O249" s="30"/>
    </row>
    <row r="250" spans="1:15" ht="11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52"/>
      <c r="M250" s="30"/>
      <c r="N250" s="30"/>
      <c r="O250" s="30"/>
    </row>
    <row r="251" spans="1:15" ht="11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52"/>
      <c r="M251" s="30"/>
      <c r="N251" s="30"/>
      <c r="O251" s="30"/>
    </row>
    <row r="252" spans="1:15" ht="11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52"/>
      <c r="M252" s="30"/>
      <c r="N252" s="30"/>
      <c r="O252" s="30"/>
    </row>
    <row r="253" spans="1:15" ht="11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52"/>
      <c r="M253" s="30"/>
      <c r="N253" s="30"/>
      <c r="O253" s="30"/>
    </row>
    <row r="254" spans="1:15" ht="11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52"/>
      <c r="M254" s="30"/>
      <c r="N254" s="30"/>
      <c r="O254" s="30"/>
    </row>
    <row r="255" spans="1:15" ht="11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52"/>
      <c r="M255" s="30"/>
      <c r="N255" s="30"/>
      <c r="O255" s="30"/>
    </row>
    <row r="256" spans="1:15" ht="11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52"/>
      <c r="M256" s="30"/>
      <c r="N256" s="30"/>
      <c r="O256" s="30"/>
    </row>
    <row r="257" spans="1:15" ht="11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52"/>
      <c r="M257" s="30"/>
      <c r="N257" s="30"/>
      <c r="O257" s="30"/>
    </row>
    <row r="258" spans="1:15" ht="11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52"/>
      <c r="M258" s="30"/>
      <c r="N258" s="30"/>
      <c r="O258" s="30"/>
    </row>
    <row r="259" spans="1:15" ht="11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52"/>
      <c r="M259" s="30"/>
      <c r="N259" s="30"/>
      <c r="O259" s="30"/>
    </row>
    <row r="260" spans="1:15" ht="11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52"/>
      <c r="M260" s="30"/>
      <c r="N260" s="30"/>
      <c r="O260" s="30"/>
    </row>
    <row r="261" spans="1:15" ht="11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52"/>
      <c r="M261" s="30"/>
      <c r="N261" s="30"/>
      <c r="O261" s="30"/>
    </row>
    <row r="262" spans="1:15" ht="11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52"/>
      <c r="M262" s="30"/>
      <c r="N262" s="30"/>
      <c r="O262" s="30"/>
    </row>
    <row r="263" spans="1:15" ht="11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52"/>
      <c r="M263" s="30"/>
      <c r="N263" s="30"/>
      <c r="O263" s="30"/>
    </row>
    <row r="264" spans="1:15" ht="11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52"/>
      <c r="M264" s="30"/>
      <c r="N264" s="30"/>
      <c r="O264" s="30"/>
    </row>
    <row r="265" spans="1:15" ht="11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52"/>
      <c r="M265" s="30"/>
      <c r="N265" s="30"/>
      <c r="O265" s="30"/>
    </row>
    <row r="266" spans="1:15" ht="11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52"/>
      <c r="M266" s="30"/>
      <c r="N266" s="30"/>
      <c r="O266" s="30"/>
    </row>
    <row r="267" spans="1:15" ht="11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52"/>
      <c r="M267" s="30"/>
      <c r="N267" s="30"/>
      <c r="O267" s="30"/>
    </row>
    <row r="268" spans="1:15" ht="11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52"/>
      <c r="M268" s="30"/>
      <c r="N268" s="30"/>
      <c r="O268" s="30"/>
    </row>
    <row r="269" spans="1:15" ht="11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52"/>
      <c r="M269" s="30"/>
      <c r="N269" s="30"/>
      <c r="O269" s="30"/>
    </row>
    <row r="270" spans="1:15" ht="11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52"/>
      <c r="M270" s="30"/>
      <c r="N270" s="30"/>
      <c r="O270" s="30"/>
    </row>
    <row r="271" spans="1:15" ht="11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52"/>
      <c r="M271" s="30"/>
      <c r="N271" s="30"/>
      <c r="O271" s="30"/>
    </row>
    <row r="272" spans="1:15" ht="11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52"/>
      <c r="M272" s="30"/>
      <c r="N272" s="30"/>
      <c r="O272" s="30"/>
    </row>
    <row r="273" spans="1:15" ht="11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52"/>
      <c r="M273" s="30"/>
      <c r="N273" s="30"/>
      <c r="O273" s="30"/>
    </row>
    <row r="274" spans="1:15" ht="11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52"/>
      <c r="M274" s="30"/>
      <c r="N274" s="30"/>
      <c r="O274" s="30"/>
    </row>
    <row r="275" spans="1:15" ht="11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52"/>
      <c r="M275" s="30"/>
      <c r="N275" s="30"/>
      <c r="O275" s="30"/>
    </row>
    <row r="276" spans="1:15" ht="11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52"/>
      <c r="M276" s="30"/>
      <c r="N276" s="30"/>
      <c r="O276" s="30"/>
    </row>
    <row r="277" spans="1:15" ht="11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52"/>
      <c r="M277" s="30"/>
      <c r="N277" s="30"/>
      <c r="O277" s="30"/>
    </row>
    <row r="278" spans="1:15" ht="11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52"/>
      <c r="M278" s="30"/>
      <c r="N278" s="30"/>
      <c r="O278" s="30"/>
    </row>
    <row r="279" spans="1:15" ht="11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52"/>
      <c r="M279" s="30"/>
      <c r="N279" s="30"/>
      <c r="O279" s="30"/>
    </row>
    <row r="280" spans="1:15" ht="11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52"/>
      <c r="M280" s="30"/>
      <c r="N280" s="30"/>
      <c r="O280" s="30"/>
    </row>
    <row r="281" spans="1:15" ht="11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52"/>
      <c r="M281" s="30"/>
      <c r="N281" s="30"/>
      <c r="O281" s="30"/>
    </row>
    <row r="282" spans="1:15" ht="11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52"/>
      <c r="M282" s="30"/>
      <c r="N282" s="30"/>
      <c r="O282" s="30"/>
    </row>
    <row r="283" spans="1:15" ht="11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52"/>
      <c r="M283" s="30"/>
      <c r="N283" s="30"/>
      <c r="O283" s="30"/>
    </row>
    <row r="284" spans="1:15" ht="11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52"/>
      <c r="M284" s="30"/>
      <c r="N284" s="30"/>
      <c r="O284" s="30"/>
    </row>
    <row r="285" spans="1:15" ht="11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52"/>
      <c r="M285" s="30"/>
      <c r="N285" s="30"/>
      <c r="O285" s="30"/>
    </row>
    <row r="286" spans="1:15" ht="11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52"/>
      <c r="M286" s="30"/>
      <c r="N286" s="30"/>
      <c r="O286" s="30"/>
    </row>
    <row r="287" spans="1:15" ht="11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52"/>
      <c r="M287" s="30"/>
      <c r="N287" s="30"/>
      <c r="O287" s="30"/>
    </row>
    <row r="288" spans="1:15" ht="11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52"/>
      <c r="M288" s="30"/>
      <c r="N288" s="30"/>
      <c r="O288" s="30"/>
    </row>
    <row r="289" spans="1:15" ht="11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52"/>
      <c r="M289" s="30"/>
      <c r="N289" s="30"/>
      <c r="O289" s="30"/>
    </row>
    <row r="290" spans="1:15" ht="11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52"/>
      <c r="M290" s="30"/>
      <c r="N290" s="30"/>
      <c r="O290" s="30"/>
    </row>
    <row r="291" spans="1:15" ht="11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52"/>
      <c r="M291" s="30"/>
      <c r="N291" s="30"/>
      <c r="O291" s="30"/>
    </row>
    <row r="292" spans="1:15" ht="11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52"/>
      <c r="M292" s="30"/>
      <c r="N292" s="30"/>
      <c r="O292" s="30"/>
    </row>
    <row r="293" spans="1:15" ht="11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52"/>
      <c r="M293" s="30"/>
      <c r="N293" s="30"/>
      <c r="O293" s="30"/>
    </row>
    <row r="294" spans="1:15" ht="11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52"/>
      <c r="M294" s="30"/>
      <c r="N294" s="30"/>
      <c r="O294" s="30"/>
    </row>
    <row r="295" spans="1:15" ht="11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52"/>
      <c r="M295" s="30"/>
      <c r="N295" s="30"/>
      <c r="O295" s="30"/>
    </row>
    <row r="296" spans="1:15" ht="11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52"/>
      <c r="M296" s="30"/>
      <c r="N296" s="30"/>
      <c r="O296" s="30"/>
    </row>
    <row r="297" spans="1:15" ht="11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52"/>
      <c r="M297" s="30"/>
      <c r="N297" s="30"/>
      <c r="O297" s="30"/>
    </row>
    <row r="298" spans="1:15" ht="11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52"/>
      <c r="M298" s="30"/>
      <c r="N298" s="30"/>
      <c r="O298" s="30"/>
    </row>
    <row r="299" spans="1:15" ht="11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52"/>
      <c r="M299" s="30"/>
      <c r="N299" s="30"/>
      <c r="O299" s="30"/>
    </row>
    <row r="300" spans="1:15" ht="11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52"/>
      <c r="M300" s="30"/>
      <c r="N300" s="30"/>
      <c r="O300" s="30"/>
    </row>
    <row r="301" spans="1:15" ht="11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52"/>
      <c r="M301" s="30"/>
      <c r="N301" s="30"/>
      <c r="O301" s="30"/>
    </row>
    <row r="302" spans="1:15" ht="11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52"/>
      <c r="M302" s="30"/>
      <c r="N302" s="30"/>
      <c r="O302" s="30"/>
    </row>
    <row r="303" spans="1:15" ht="11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52"/>
      <c r="M303" s="30"/>
      <c r="N303" s="30"/>
      <c r="O303" s="30"/>
    </row>
    <row r="304" spans="1:15" ht="11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52"/>
      <c r="M304" s="30"/>
      <c r="N304" s="30"/>
      <c r="O304" s="30"/>
    </row>
    <row r="305" spans="1:15" ht="11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52"/>
      <c r="M305" s="30"/>
      <c r="N305" s="30"/>
      <c r="O305" s="30"/>
    </row>
    <row r="306" spans="1:15" ht="11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52"/>
      <c r="M306" s="30"/>
      <c r="N306" s="30"/>
      <c r="O306" s="30"/>
    </row>
    <row r="307" spans="1:15" ht="11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52"/>
      <c r="M307" s="30"/>
      <c r="N307" s="30"/>
      <c r="O307" s="30"/>
    </row>
    <row r="308" spans="1:15" ht="11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52"/>
      <c r="M308" s="30"/>
      <c r="N308" s="30"/>
      <c r="O308" s="30"/>
    </row>
    <row r="309" spans="1:15" ht="11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52"/>
      <c r="M309" s="30"/>
      <c r="N309" s="30"/>
      <c r="O309" s="30"/>
    </row>
    <row r="310" spans="1:15" ht="11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52"/>
      <c r="M310" s="30"/>
      <c r="N310" s="30"/>
      <c r="O310" s="30"/>
    </row>
    <row r="311" spans="1:15" ht="11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52"/>
      <c r="M311" s="30"/>
      <c r="N311" s="30"/>
      <c r="O311" s="30"/>
    </row>
    <row r="312" spans="1:15" ht="11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52"/>
      <c r="M312" s="30"/>
      <c r="N312" s="30"/>
      <c r="O312" s="30"/>
    </row>
    <row r="313" spans="1:15" ht="11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52"/>
      <c r="M313" s="30"/>
      <c r="N313" s="30"/>
      <c r="O313" s="30"/>
    </row>
    <row r="314" spans="1:15" ht="11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52"/>
      <c r="M314" s="30"/>
      <c r="N314" s="30"/>
      <c r="O314" s="30"/>
    </row>
    <row r="315" spans="1:15" ht="11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52"/>
      <c r="M315" s="30"/>
      <c r="N315" s="30"/>
      <c r="O315" s="30"/>
    </row>
    <row r="316" spans="1:15" ht="11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52"/>
      <c r="M316" s="30"/>
      <c r="N316" s="30"/>
      <c r="O316" s="30"/>
    </row>
    <row r="317" spans="1:15" ht="11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52"/>
      <c r="M317" s="30"/>
      <c r="N317" s="30"/>
      <c r="O317" s="30"/>
    </row>
    <row r="318" spans="1:15" ht="11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52"/>
      <c r="M318" s="30"/>
      <c r="N318" s="30"/>
      <c r="O318" s="30"/>
    </row>
    <row r="319" spans="1:15" ht="11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52"/>
      <c r="M319" s="30"/>
      <c r="N319" s="30"/>
      <c r="O319" s="30"/>
    </row>
    <row r="320" spans="1:15" ht="11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52"/>
      <c r="M320" s="30"/>
      <c r="N320" s="30"/>
      <c r="O320" s="30"/>
    </row>
    <row r="321" spans="1:15" ht="11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52"/>
      <c r="M321" s="30"/>
      <c r="N321" s="30"/>
      <c r="O321" s="30"/>
    </row>
    <row r="322" spans="1:15" ht="11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52"/>
      <c r="M322" s="30"/>
      <c r="N322" s="30"/>
      <c r="O322" s="30"/>
    </row>
    <row r="323" spans="1:15" ht="11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52"/>
      <c r="M323" s="30"/>
      <c r="N323" s="30"/>
      <c r="O323" s="30"/>
    </row>
    <row r="324" spans="1:15" ht="11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52"/>
      <c r="M324" s="30"/>
      <c r="N324" s="30"/>
      <c r="O324" s="30"/>
    </row>
    <row r="325" spans="1:15" ht="11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52"/>
      <c r="M325" s="30"/>
      <c r="N325" s="30"/>
      <c r="O325" s="30"/>
    </row>
    <row r="326" spans="1:15" ht="11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52"/>
      <c r="M326" s="30"/>
      <c r="N326" s="30"/>
      <c r="O326" s="30"/>
    </row>
    <row r="327" spans="1:15" ht="11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52"/>
      <c r="M327" s="30"/>
      <c r="N327" s="30"/>
      <c r="O327" s="30"/>
    </row>
    <row r="328" spans="1:15" ht="11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52"/>
      <c r="M328" s="30"/>
      <c r="N328" s="30"/>
      <c r="O328" s="30"/>
    </row>
    <row r="329" spans="1:15" ht="11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52"/>
      <c r="M329" s="30"/>
      <c r="N329" s="30"/>
      <c r="O329" s="30"/>
    </row>
    <row r="330" spans="1:15" ht="11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52"/>
      <c r="M330" s="30"/>
      <c r="N330" s="30"/>
      <c r="O330" s="30"/>
    </row>
    <row r="331" spans="1:15" ht="11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52"/>
      <c r="M331" s="30"/>
      <c r="N331" s="30"/>
      <c r="O331" s="30"/>
    </row>
    <row r="332" spans="1:15" ht="11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52"/>
      <c r="M332" s="30"/>
      <c r="N332" s="30"/>
      <c r="O332" s="30"/>
    </row>
    <row r="333" spans="1:15" ht="11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52"/>
      <c r="M333" s="30"/>
      <c r="N333" s="30"/>
      <c r="O333" s="30"/>
    </row>
    <row r="334" spans="1:15" ht="11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52"/>
      <c r="M334" s="30"/>
      <c r="N334" s="30"/>
      <c r="O334" s="30"/>
    </row>
    <row r="335" spans="1:15" ht="11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52"/>
      <c r="M335" s="30"/>
      <c r="N335" s="30"/>
      <c r="O335" s="30"/>
    </row>
    <row r="336" spans="1:15" ht="11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52"/>
      <c r="M336" s="30"/>
      <c r="N336" s="30"/>
      <c r="O336" s="30"/>
    </row>
    <row r="337" spans="1:15" ht="11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52"/>
      <c r="M337" s="30"/>
      <c r="N337" s="30"/>
      <c r="O337" s="30"/>
    </row>
    <row r="338" spans="1:15" ht="11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52"/>
      <c r="M338" s="30"/>
      <c r="N338" s="30"/>
      <c r="O338" s="30"/>
    </row>
    <row r="339" spans="1:15" ht="11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52"/>
      <c r="M339" s="30"/>
      <c r="N339" s="30"/>
      <c r="O339" s="30"/>
    </row>
    <row r="340" spans="1:15" ht="11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52"/>
      <c r="M340" s="30"/>
      <c r="N340" s="30"/>
      <c r="O340" s="30"/>
    </row>
    <row r="341" spans="1:15" ht="11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52"/>
      <c r="M341" s="30"/>
      <c r="N341" s="30"/>
      <c r="O341" s="30"/>
    </row>
    <row r="342" spans="1:15" ht="11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52"/>
      <c r="M342" s="30"/>
      <c r="N342" s="30"/>
      <c r="O342" s="30"/>
    </row>
    <row r="343" spans="1:15" ht="11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52"/>
      <c r="M343" s="30"/>
      <c r="N343" s="30"/>
      <c r="O343" s="30"/>
    </row>
    <row r="344" spans="1:15" ht="11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52"/>
      <c r="M344" s="30"/>
      <c r="N344" s="30"/>
      <c r="O344" s="30"/>
    </row>
    <row r="345" spans="1:15" ht="11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52"/>
      <c r="M345" s="30"/>
      <c r="N345" s="30"/>
      <c r="O345" s="30"/>
    </row>
    <row r="346" spans="1:15" ht="11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52"/>
      <c r="M346" s="30"/>
      <c r="N346" s="30"/>
      <c r="O346" s="30"/>
    </row>
    <row r="347" spans="1:15" ht="11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52"/>
      <c r="M347" s="30"/>
      <c r="N347" s="30"/>
      <c r="O347" s="30"/>
    </row>
    <row r="348" spans="1:15" ht="11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52"/>
      <c r="M348" s="30"/>
      <c r="N348" s="30"/>
      <c r="O348" s="30"/>
    </row>
    <row r="349" spans="1:15" ht="11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52"/>
      <c r="M349" s="30"/>
      <c r="N349" s="30"/>
      <c r="O349" s="30"/>
    </row>
    <row r="350" spans="1:15" ht="11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52"/>
      <c r="M350" s="30"/>
      <c r="N350" s="30"/>
      <c r="O350" s="30"/>
    </row>
    <row r="351" spans="1:15" ht="11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52"/>
      <c r="M351" s="30"/>
      <c r="N351" s="30"/>
      <c r="O351" s="30"/>
    </row>
    <row r="352" spans="1:15" ht="11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52"/>
      <c r="M352" s="30"/>
      <c r="N352" s="30"/>
      <c r="O352" s="30"/>
    </row>
    <row r="353" spans="1:15" ht="11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52"/>
      <c r="M353" s="30"/>
      <c r="N353" s="30"/>
      <c r="O353" s="30"/>
    </row>
    <row r="354" spans="1:15" ht="11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52"/>
      <c r="M354" s="30"/>
      <c r="N354" s="30"/>
      <c r="O354" s="30"/>
    </row>
    <row r="355" spans="1:15" ht="11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52"/>
      <c r="M355" s="30"/>
      <c r="N355" s="30"/>
      <c r="O355" s="30"/>
    </row>
    <row r="356" spans="1:15" ht="11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52"/>
      <c r="M356" s="30"/>
      <c r="N356" s="30"/>
      <c r="O356" s="30"/>
    </row>
    <row r="357" spans="1:15" ht="11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52"/>
      <c r="M357" s="30"/>
      <c r="N357" s="30"/>
      <c r="O357" s="30"/>
    </row>
    <row r="358" spans="1:15" ht="11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52"/>
      <c r="M358" s="30"/>
      <c r="N358" s="30"/>
      <c r="O358" s="30"/>
    </row>
    <row r="359" spans="1:15" ht="11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52"/>
      <c r="M359" s="30"/>
      <c r="N359" s="30"/>
      <c r="O359" s="30"/>
    </row>
    <row r="360" spans="1:15" ht="11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52"/>
      <c r="M360" s="30"/>
      <c r="N360" s="30"/>
      <c r="O360" s="30"/>
    </row>
    <row r="361" spans="1:15" ht="11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52"/>
      <c r="M361" s="30"/>
      <c r="N361" s="30"/>
      <c r="O361" s="30"/>
    </row>
    <row r="362" spans="1:15" ht="11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52"/>
      <c r="M362" s="30"/>
      <c r="N362" s="30"/>
      <c r="O362" s="30"/>
    </row>
    <row r="363" spans="1:15" ht="11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52"/>
      <c r="M363" s="30"/>
      <c r="N363" s="30"/>
      <c r="O363" s="30"/>
    </row>
    <row r="364" spans="1:15" ht="11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52"/>
      <c r="M364" s="30"/>
      <c r="N364" s="30"/>
      <c r="O364" s="30"/>
    </row>
    <row r="365" spans="1:15" ht="11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52"/>
      <c r="M365" s="30"/>
      <c r="N365" s="30"/>
      <c r="O365" s="30"/>
    </row>
    <row r="366" spans="1:15" ht="11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52"/>
      <c r="M366" s="30"/>
      <c r="N366" s="30"/>
      <c r="O366" s="30"/>
    </row>
    <row r="367" spans="1:15" ht="11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52"/>
      <c r="M367" s="30"/>
      <c r="N367" s="30"/>
      <c r="O367" s="30"/>
    </row>
    <row r="368" spans="1:15" ht="11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52"/>
      <c r="M368" s="30"/>
      <c r="N368" s="30"/>
      <c r="O368" s="30"/>
    </row>
    <row r="369" spans="1:15" ht="11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52"/>
      <c r="M369" s="30"/>
      <c r="N369" s="30"/>
      <c r="O369" s="30"/>
    </row>
    <row r="370" spans="1:15" ht="11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52"/>
      <c r="M370" s="30"/>
      <c r="N370" s="30"/>
      <c r="O370" s="30"/>
    </row>
    <row r="371" spans="1:15" ht="11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52"/>
      <c r="M371" s="30"/>
      <c r="N371" s="30"/>
      <c r="O371" s="30"/>
    </row>
    <row r="372" spans="1:15" ht="11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52"/>
      <c r="M372" s="30"/>
      <c r="N372" s="30"/>
      <c r="O372" s="30"/>
    </row>
    <row r="373" spans="1:15" ht="11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52"/>
      <c r="M373" s="30"/>
      <c r="N373" s="30"/>
      <c r="O373" s="30"/>
    </row>
    <row r="374" spans="1:15" ht="11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52"/>
      <c r="M374" s="30"/>
      <c r="N374" s="30"/>
      <c r="O374" s="30"/>
    </row>
    <row r="375" spans="1:15" ht="11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52"/>
      <c r="M375" s="30"/>
      <c r="N375" s="30"/>
      <c r="O375" s="30"/>
    </row>
    <row r="376" spans="1:15" ht="11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52"/>
      <c r="M376" s="30"/>
      <c r="N376" s="30"/>
      <c r="O376" s="30"/>
    </row>
    <row r="377" spans="1:15" ht="11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52"/>
      <c r="M377" s="30"/>
      <c r="N377" s="30"/>
      <c r="O377" s="30"/>
    </row>
    <row r="378" spans="1:15" ht="11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52"/>
      <c r="M378" s="30"/>
      <c r="N378" s="30"/>
      <c r="O378" s="30"/>
    </row>
    <row r="379" spans="1:15" ht="11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52"/>
      <c r="M379" s="30"/>
      <c r="N379" s="30"/>
      <c r="O379" s="30"/>
    </row>
    <row r="380" spans="1:15" ht="11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52"/>
      <c r="M380" s="30"/>
      <c r="N380" s="30"/>
      <c r="O380" s="30"/>
    </row>
    <row r="381" spans="1:15" ht="11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52"/>
      <c r="M381" s="30"/>
      <c r="N381" s="30"/>
      <c r="O381" s="30"/>
    </row>
    <row r="382" spans="1:15" ht="11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52"/>
      <c r="M382" s="30"/>
      <c r="N382" s="30"/>
      <c r="O382" s="30"/>
    </row>
    <row r="383" spans="1:15" ht="11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52"/>
      <c r="M383" s="30"/>
      <c r="N383" s="30"/>
      <c r="O383" s="30"/>
    </row>
    <row r="384" spans="1:15" ht="11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52"/>
      <c r="M384" s="30"/>
      <c r="N384" s="30"/>
      <c r="O384" s="30"/>
    </row>
    <row r="385" spans="1:15" ht="11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52"/>
      <c r="M385" s="30"/>
      <c r="N385" s="30"/>
      <c r="O385" s="30"/>
    </row>
    <row r="386" spans="1:15" ht="11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52"/>
      <c r="M386" s="30"/>
      <c r="N386" s="30"/>
      <c r="O386" s="30"/>
    </row>
    <row r="387" spans="1:15" ht="11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52"/>
      <c r="M387" s="30"/>
      <c r="N387" s="30"/>
      <c r="O387" s="30"/>
    </row>
    <row r="388" spans="1:15" ht="11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52"/>
      <c r="M388" s="30"/>
      <c r="N388" s="30"/>
      <c r="O388" s="30"/>
    </row>
    <row r="389" spans="1:15" ht="11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52"/>
      <c r="M389" s="30"/>
      <c r="N389" s="30"/>
      <c r="O389" s="30"/>
    </row>
    <row r="390" spans="1:15" ht="11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52"/>
      <c r="M390" s="30"/>
      <c r="N390" s="30"/>
      <c r="O390" s="30"/>
    </row>
    <row r="391" spans="1:15" ht="11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52"/>
      <c r="M391" s="30"/>
      <c r="N391" s="30"/>
      <c r="O391" s="30"/>
    </row>
    <row r="392" spans="1:15" ht="11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52"/>
      <c r="M392" s="30"/>
      <c r="N392" s="30"/>
      <c r="O392" s="30"/>
    </row>
    <row r="393" spans="1:15" ht="11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52"/>
      <c r="M393" s="30"/>
      <c r="N393" s="30"/>
      <c r="O393" s="30"/>
    </row>
    <row r="394" spans="1:15" ht="11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52"/>
      <c r="M394" s="30"/>
      <c r="N394" s="30"/>
      <c r="O394" s="30"/>
    </row>
    <row r="395" spans="1:15" ht="11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52"/>
      <c r="M395" s="30"/>
      <c r="N395" s="30"/>
      <c r="O395" s="30"/>
    </row>
    <row r="396" spans="1:15" ht="11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52"/>
      <c r="M396" s="30"/>
      <c r="N396" s="30"/>
      <c r="O396" s="30"/>
    </row>
    <row r="397" spans="1:15" ht="11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52"/>
      <c r="M397" s="30"/>
      <c r="N397" s="30"/>
      <c r="O397" s="30"/>
    </row>
    <row r="398" spans="1:15" ht="11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52"/>
      <c r="M398" s="30"/>
      <c r="N398" s="30"/>
      <c r="O398" s="30"/>
    </row>
    <row r="399" spans="1:15" ht="11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52"/>
      <c r="M399" s="30"/>
      <c r="N399" s="30"/>
      <c r="O399" s="30"/>
    </row>
    <row r="400" spans="1:15" ht="11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52"/>
      <c r="M400" s="30"/>
      <c r="N400" s="30"/>
      <c r="O400" s="30"/>
    </row>
    <row r="401" spans="1:15" ht="11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52"/>
      <c r="M401" s="30"/>
      <c r="N401" s="30"/>
      <c r="O401" s="30"/>
    </row>
    <row r="402" spans="1:15" ht="11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52"/>
      <c r="M402" s="30"/>
      <c r="N402" s="30"/>
      <c r="O402" s="30"/>
    </row>
    <row r="403" spans="1:15" ht="11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52"/>
      <c r="M403" s="30"/>
      <c r="N403" s="30"/>
      <c r="O403" s="30"/>
    </row>
    <row r="404" spans="1:15" ht="11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52"/>
      <c r="M404" s="30"/>
      <c r="N404" s="30"/>
      <c r="O404" s="30"/>
    </row>
    <row r="405" spans="1:15" ht="11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52"/>
      <c r="M405" s="30"/>
      <c r="N405" s="30"/>
      <c r="O405" s="30"/>
    </row>
    <row r="406" spans="1:15" ht="11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52"/>
      <c r="M406" s="30"/>
      <c r="N406" s="30"/>
      <c r="O406" s="30"/>
    </row>
    <row r="407" spans="1:15" ht="11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52"/>
      <c r="M407" s="30"/>
      <c r="N407" s="30"/>
      <c r="O407" s="30"/>
    </row>
    <row r="408" spans="1:15" ht="11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52"/>
      <c r="M408" s="30"/>
      <c r="N408" s="30"/>
      <c r="O408" s="30"/>
    </row>
    <row r="409" spans="1:15" ht="11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52"/>
      <c r="M409" s="30"/>
      <c r="N409" s="30"/>
      <c r="O409" s="30"/>
    </row>
    <row r="410" spans="1:15" ht="11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52"/>
      <c r="M410" s="30"/>
      <c r="N410" s="30"/>
      <c r="O410" s="30"/>
    </row>
    <row r="411" spans="1:15" ht="11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52"/>
      <c r="M411" s="30"/>
      <c r="N411" s="30"/>
      <c r="O411" s="30"/>
    </row>
    <row r="412" spans="1:15" ht="11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52"/>
      <c r="M412" s="30"/>
      <c r="N412" s="30"/>
      <c r="O412" s="30"/>
    </row>
    <row r="413" spans="1:15" ht="11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52"/>
      <c r="M413" s="30"/>
      <c r="N413" s="30"/>
      <c r="O413" s="30"/>
    </row>
    <row r="414" spans="1:15" ht="11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52"/>
      <c r="M414" s="30"/>
      <c r="N414" s="30"/>
      <c r="O414" s="30"/>
    </row>
    <row r="415" spans="1:15" ht="11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52"/>
      <c r="M415" s="30"/>
      <c r="N415" s="30"/>
      <c r="O415" s="30"/>
    </row>
    <row r="416" spans="1:15" ht="11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52"/>
      <c r="M416" s="30"/>
      <c r="N416" s="30"/>
      <c r="O416" s="30"/>
    </row>
    <row r="417" spans="1:15" ht="11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52"/>
      <c r="M417" s="30"/>
      <c r="N417" s="30"/>
      <c r="O417" s="30"/>
    </row>
    <row r="418" spans="1:15" ht="11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52"/>
      <c r="M418" s="30"/>
      <c r="N418" s="30"/>
      <c r="O418" s="30"/>
    </row>
    <row r="419" spans="1:15" ht="11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52"/>
      <c r="M419" s="30"/>
      <c r="N419" s="30"/>
      <c r="O419" s="30"/>
    </row>
    <row r="420" spans="1:15" ht="11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52"/>
      <c r="M420" s="30"/>
      <c r="N420" s="30"/>
      <c r="O420" s="30"/>
    </row>
    <row r="421" spans="1:15" ht="11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52"/>
      <c r="M421" s="30"/>
      <c r="N421" s="30"/>
      <c r="O421" s="30"/>
    </row>
    <row r="422" spans="1:15" ht="11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52"/>
      <c r="M422" s="30"/>
      <c r="N422" s="30"/>
      <c r="O422" s="30"/>
    </row>
    <row r="423" spans="1:15" ht="11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52"/>
      <c r="M423" s="30"/>
      <c r="N423" s="30"/>
      <c r="O423" s="30"/>
    </row>
    <row r="424" spans="1:15" ht="11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52"/>
      <c r="M424" s="30"/>
      <c r="N424" s="30"/>
      <c r="O424" s="30"/>
    </row>
    <row r="425" spans="1:15" ht="11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52"/>
      <c r="M425" s="30"/>
      <c r="N425" s="30"/>
      <c r="O425" s="30"/>
    </row>
    <row r="426" spans="1:15" ht="11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52"/>
      <c r="M426" s="30"/>
      <c r="N426" s="30"/>
      <c r="O426" s="30"/>
    </row>
    <row r="427" spans="1:15" ht="11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52"/>
      <c r="M427" s="30"/>
      <c r="N427" s="30"/>
      <c r="O427" s="30"/>
    </row>
    <row r="428" spans="1:15" ht="11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52"/>
      <c r="M428" s="30"/>
      <c r="N428" s="30"/>
      <c r="O428" s="30"/>
    </row>
    <row r="429" spans="1:15" ht="11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52"/>
      <c r="M429" s="30"/>
      <c r="N429" s="30"/>
      <c r="O429" s="30"/>
    </row>
    <row r="430" spans="1:15" ht="11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52"/>
      <c r="M430" s="30"/>
      <c r="N430" s="30"/>
      <c r="O430" s="30"/>
    </row>
    <row r="431" spans="1:15" ht="11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52"/>
      <c r="M431" s="30"/>
      <c r="N431" s="30"/>
      <c r="O431" s="30"/>
    </row>
    <row r="432" spans="1:15" ht="11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52"/>
      <c r="M432" s="30"/>
      <c r="N432" s="30"/>
      <c r="O432" s="30"/>
    </row>
    <row r="433" spans="1:15" ht="11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52"/>
      <c r="M433" s="30"/>
      <c r="N433" s="30"/>
      <c r="O433" s="30"/>
    </row>
    <row r="434" spans="1:15" ht="11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52"/>
      <c r="M434" s="30"/>
      <c r="N434" s="30"/>
      <c r="O434" s="30"/>
    </row>
    <row r="435" spans="1:15" ht="11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52"/>
      <c r="M435" s="30"/>
      <c r="N435" s="30"/>
      <c r="O435" s="30"/>
    </row>
    <row r="436" spans="1:15" ht="11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52"/>
      <c r="M436" s="30"/>
      <c r="N436" s="30"/>
      <c r="O436" s="30"/>
    </row>
    <row r="437" spans="1:15" ht="11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52"/>
      <c r="M437" s="30"/>
      <c r="N437" s="30"/>
      <c r="O437" s="30"/>
    </row>
    <row r="438" spans="1:15" ht="11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52"/>
      <c r="M438" s="30"/>
      <c r="N438" s="30"/>
      <c r="O438" s="30"/>
    </row>
    <row r="439" spans="1:15" ht="11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52"/>
      <c r="M439" s="30"/>
      <c r="N439" s="30"/>
      <c r="O439" s="30"/>
    </row>
    <row r="440" spans="1:15" ht="11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52"/>
      <c r="M440" s="30"/>
      <c r="N440" s="30"/>
      <c r="O440" s="30"/>
    </row>
    <row r="441" spans="1:15" ht="11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52"/>
      <c r="M441" s="30"/>
      <c r="N441" s="30"/>
      <c r="O441" s="30"/>
    </row>
    <row r="442" spans="1:15" ht="11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52"/>
      <c r="M442" s="30"/>
      <c r="N442" s="30"/>
      <c r="O442" s="30"/>
    </row>
    <row r="443" spans="1:15" ht="11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52"/>
      <c r="M443" s="30"/>
      <c r="N443" s="30"/>
      <c r="O443" s="30"/>
    </row>
    <row r="444" spans="1:15" ht="11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52"/>
      <c r="M444" s="30"/>
      <c r="N444" s="30"/>
      <c r="O444" s="30"/>
    </row>
    <row r="445" spans="1:15" ht="11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52"/>
      <c r="M445" s="30"/>
      <c r="N445" s="30"/>
      <c r="O445" s="30"/>
    </row>
    <row r="446" spans="1:15" ht="11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52"/>
      <c r="M446" s="30"/>
      <c r="N446" s="30"/>
      <c r="O446" s="30"/>
    </row>
    <row r="447" spans="1:15" ht="11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52"/>
      <c r="M447" s="30"/>
      <c r="N447" s="30"/>
      <c r="O447" s="30"/>
    </row>
    <row r="448" spans="1:15" ht="11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52"/>
      <c r="M448" s="30"/>
      <c r="N448" s="30"/>
      <c r="O448" s="30"/>
    </row>
    <row r="449" spans="1:15" ht="11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52"/>
      <c r="M449" s="30"/>
      <c r="N449" s="30"/>
      <c r="O449" s="30"/>
    </row>
    <row r="450" spans="1:15" ht="11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52"/>
      <c r="M450" s="30"/>
      <c r="N450" s="30"/>
      <c r="O450" s="30"/>
    </row>
    <row r="451" spans="1:15" ht="11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52"/>
      <c r="M451" s="30"/>
      <c r="N451" s="30"/>
      <c r="O451" s="30"/>
    </row>
    <row r="452" spans="1:15" ht="11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52"/>
      <c r="M452" s="30"/>
      <c r="N452" s="30"/>
      <c r="O452" s="30"/>
    </row>
    <row r="453" spans="1:15" ht="11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52"/>
      <c r="M453" s="30"/>
      <c r="N453" s="30"/>
      <c r="O453" s="30"/>
    </row>
    <row r="454" spans="1:15" ht="11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52"/>
      <c r="M454" s="30"/>
      <c r="N454" s="30"/>
      <c r="O454" s="30"/>
    </row>
    <row r="455" spans="1:15" ht="11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52"/>
      <c r="M455" s="30"/>
      <c r="N455" s="30"/>
      <c r="O455" s="30"/>
    </row>
    <row r="456" spans="1:15" ht="11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52"/>
      <c r="M456" s="30"/>
      <c r="N456" s="30"/>
      <c r="O456" s="30"/>
    </row>
    <row r="457" spans="1:15" ht="11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52"/>
      <c r="M457" s="30"/>
      <c r="N457" s="30"/>
      <c r="O457" s="30"/>
    </row>
    <row r="458" spans="1:15" ht="11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52"/>
      <c r="M458" s="30"/>
      <c r="N458" s="30"/>
      <c r="O458" s="30"/>
    </row>
    <row r="459" spans="1:15" ht="11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52"/>
      <c r="M459" s="30"/>
      <c r="N459" s="30"/>
      <c r="O459" s="30"/>
    </row>
    <row r="460" spans="1:15" ht="11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52"/>
      <c r="M460" s="30"/>
      <c r="N460" s="30"/>
      <c r="O460" s="30"/>
    </row>
    <row r="461" spans="1:15" ht="11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52"/>
      <c r="M461" s="30"/>
      <c r="N461" s="30"/>
      <c r="O461" s="30"/>
    </row>
    <row r="462" spans="1:15" ht="11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52"/>
      <c r="M462" s="30"/>
      <c r="N462" s="30"/>
      <c r="O462" s="30"/>
    </row>
    <row r="463" ht="11.25">
      <c r="L463" s="53"/>
    </row>
    <row r="464" ht="11.25">
      <c r="L464" s="53"/>
    </row>
    <row r="465" ht="11.25">
      <c r="L465" s="53"/>
    </row>
    <row r="466" ht="11.25">
      <c r="L466" s="53"/>
    </row>
    <row r="467" ht="11.25">
      <c r="L467" s="53"/>
    </row>
    <row r="468" ht="11.25">
      <c r="L468" s="53"/>
    </row>
  </sheetData>
  <mergeCells count="9">
    <mergeCell ref="B98:C98"/>
    <mergeCell ref="B117:C117"/>
    <mergeCell ref="B60:C60"/>
    <mergeCell ref="B74:C74"/>
    <mergeCell ref="B80:C80"/>
    <mergeCell ref="A1:N1"/>
    <mergeCell ref="A2:N2"/>
    <mergeCell ref="A3:N3"/>
    <mergeCell ref="B10:C10"/>
  </mergeCells>
  <printOptions/>
  <pageMargins left="0.58" right="0.18" top="0.48" bottom="0.5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Aspecti 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aspecti</cp:lastModifiedBy>
  <cp:lastPrinted>2008-06-24T09:00:13Z</cp:lastPrinted>
  <dcterms:created xsi:type="dcterms:W3CDTF">2007-10-25T09:23:19Z</dcterms:created>
  <dcterms:modified xsi:type="dcterms:W3CDTF">2008-07-18T11:18:04Z</dcterms:modified>
  <cp:category/>
  <cp:version/>
  <cp:contentType/>
  <cp:contentStatus/>
</cp:coreProperties>
</file>